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'Лист1'!$B$3</definedName>
  </definedNames>
  <calcPr fullCalcOnLoad="1"/>
</workbook>
</file>

<file path=xl/sharedStrings.xml><?xml version="1.0" encoding="utf-8"?>
<sst xmlns="http://schemas.openxmlformats.org/spreadsheetml/2006/main" count="577" uniqueCount="93">
  <si>
    <t>1 день</t>
  </si>
  <si>
    <t>№ рецептуры</t>
  </si>
  <si>
    <t>Наименование блюд</t>
  </si>
  <si>
    <t>Масса порции</t>
  </si>
  <si>
    <t>Пищевые вещества</t>
  </si>
  <si>
    <t>Энергетическая ценность (ккал)</t>
  </si>
  <si>
    <t>Витамины</t>
  </si>
  <si>
    <t>Минеральные вещества</t>
  </si>
  <si>
    <t>7-11 лет</t>
  </si>
  <si>
    <t>11 и старше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</si>
  <si>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</si>
  <si>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</si>
  <si>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</si>
  <si>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</si>
  <si>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</si>
  <si>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</si>
  <si>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</si>
  <si>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</si>
  <si>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Fe</t>
  </si>
  <si>
    <t>Mg</t>
  </si>
  <si>
    <t>P</t>
  </si>
  <si>
    <t>Завтрак</t>
  </si>
  <si>
    <t>Каша молочная «Дружба»</t>
  </si>
  <si>
    <t>Чай с сахаром</t>
  </si>
  <si>
    <t>Батон</t>
  </si>
  <si>
    <t>Сыр (Российский)</t>
  </si>
  <si>
    <t>-</t>
  </si>
  <si>
    <t xml:space="preserve">Итого </t>
  </si>
  <si>
    <t>Обед</t>
  </si>
  <si>
    <t xml:space="preserve">Нарезка из капусты </t>
  </si>
  <si>
    <t>Суп-лапша мясной куриный</t>
  </si>
  <si>
    <t>Картофельное пюре</t>
  </si>
  <si>
    <t>Компот с курагой</t>
  </si>
  <si>
    <t>Хлеб пшеничный</t>
  </si>
  <si>
    <t>Суп мясной с клецками</t>
  </si>
  <si>
    <t>полдник</t>
  </si>
  <si>
    <t>Сок фруктовый</t>
  </si>
  <si>
    <t xml:space="preserve">Фрукты </t>
  </si>
  <si>
    <t>Итого</t>
  </si>
  <si>
    <t xml:space="preserve">Всего </t>
  </si>
  <si>
    <t>2 день</t>
  </si>
  <si>
    <t>Суп молочный с макаронными</t>
  </si>
  <si>
    <t>Нарезка из свежих помидор и огурцов</t>
  </si>
  <si>
    <t>Плов с курицей</t>
  </si>
  <si>
    <t>Вафли</t>
  </si>
  <si>
    <t>3 день</t>
  </si>
  <si>
    <t>Какао с молоком</t>
  </si>
  <si>
    <t>Рис отварной</t>
  </si>
  <si>
    <t>4 день</t>
  </si>
  <si>
    <t>Каша молочная с рисом</t>
  </si>
  <si>
    <t>Горячий бутерброд с сыром</t>
  </si>
  <si>
    <t>10/25/80</t>
  </si>
  <si>
    <t>Макароны отварные</t>
  </si>
  <si>
    <t>5 день</t>
  </si>
  <si>
    <t>Биточек куриный</t>
  </si>
  <si>
    <t>Блинчики с маслом</t>
  </si>
  <si>
    <t>7 день</t>
  </si>
  <si>
    <t>Гречка отварная с сахаром</t>
  </si>
  <si>
    <t>Конфеты</t>
  </si>
  <si>
    <t>8 день</t>
  </si>
  <si>
    <t>10 день</t>
  </si>
  <si>
    <t>Омлет натуральный</t>
  </si>
  <si>
    <t>11 день</t>
  </si>
  <si>
    <t>Нарезка из свежей капусты с зеленью</t>
  </si>
  <si>
    <t>12 день</t>
  </si>
  <si>
    <t>13 день</t>
  </si>
  <si>
    <t xml:space="preserve">Борщ из свежих овощей </t>
  </si>
  <si>
    <t>Каша молочная манная (жидкая)</t>
  </si>
  <si>
    <t>Нарезка из свежих  огурцов</t>
  </si>
  <si>
    <t>Щи из свежей капусты</t>
  </si>
  <si>
    <t>Рыба тушенная с овощами</t>
  </si>
  <si>
    <t>Пряник</t>
  </si>
  <si>
    <t>Печенье</t>
  </si>
  <si>
    <t>Каша пшенная молочная с маслом</t>
  </si>
  <si>
    <t>Кисель</t>
  </si>
  <si>
    <t>Йогурт</t>
  </si>
  <si>
    <t>6 день</t>
  </si>
  <si>
    <t>Суп гороховый</t>
  </si>
  <si>
    <t>Жаркое по домашнему</t>
  </si>
  <si>
    <t>Суп с фрикадельками (полуфабрикат)</t>
  </si>
  <si>
    <t>Булочка</t>
  </si>
  <si>
    <t>Оладьи с сахаром</t>
  </si>
  <si>
    <t>Нарезка из свежей капусты с огурцов</t>
  </si>
  <si>
    <t>Рассольник по Ленинградски</t>
  </si>
  <si>
    <t>9 день</t>
  </si>
  <si>
    <t>Творожная масса</t>
  </si>
  <si>
    <t>Котлета (полуфабрикат)</t>
  </si>
  <si>
    <t>Похлебка рыбная</t>
  </si>
  <si>
    <t>Рагу овощное</t>
  </si>
  <si>
    <t>14 день</t>
  </si>
  <si>
    <t>Каша гречневая рассыпчатая</t>
  </si>
  <si>
    <t>Тефтели (полуфабрикат)</t>
  </si>
  <si>
    <t>Пельмени с бульоном (полуфабрикат)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</si>
</sst>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8" fillId="0" borderId="16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86"/>
  <sheetViews>
    <sheetView tabSelected="1" view="pageLayout" zoomScaleSheetLayoutView="100" workbookViewId="0" topLeftCell="A452">
      <selection activeCell="A452" sqref="A452:IV452"/>
    </sheetView>
  </sheetViews>
  <sheetFormatPr defaultColWidth="9.140625" defaultRowHeight="15"/>
  <cols>
    <col min="1" max="1" width="5.00390625" style="0" customWidth="1"/>
    <col min="4" max="4" width="7.28125" style="0" customWidth="1"/>
    <col min="5" max="5" width="2.28125" style="0" hidden="1" customWidth="1"/>
    <col min="6" max="7" width="9.140625" style="0" hidden="1" customWidth="1"/>
    <col min="8" max="8" width="7.00390625" style="0" customWidth="1"/>
    <col min="9" max="11" width="9.140625" style="0" hidden="1" customWidth="1"/>
    <col min="12" max="12" width="7.140625" style="0" customWidth="1"/>
    <col min="13" max="13" width="1.28515625" style="0" hidden="1" customWidth="1"/>
    <col min="14" max="16" width="9.140625" style="0" hidden="1" customWidth="1"/>
    <col min="17" max="17" width="8.28125" style="0" customWidth="1"/>
    <col min="18" max="18" width="1.57421875" style="0" hidden="1" customWidth="1"/>
    <col min="19" max="21" width="9.140625" style="0" hidden="1" customWidth="1"/>
    <col min="22" max="22" width="6.8515625" style="0" customWidth="1"/>
    <col min="23" max="24" width="9.140625" style="0" hidden="1" customWidth="1"/>
    <col min="26" max="29" width="9.140625" style="0" hidden="1" customWidth="1"/>
    <col min="30" max="30" width="6.7109375" style="0" customWidth="1"/>
    <col min="31" max="32" width="9.140625" style="0" hidden="1" customWidth="1"/>
    <col min="33" max="33" width="5.8515625" style="0" customWidth="1"/>
    <col min="34" max="36" width="9.140625" style="0" hidden="1" customWidth="1"/>
    <col min="37" max="37" width="5.7109375" style="0" customWidth="1"/>
    <col min="38" max="38" width="9.140625" style="0" hidden="1" customWidth="1"/>
    <col min="39" max="39" width="6.57421875" style="0" customWidth="1"/>
    <col min="40" max="42" width="9.140625" style="0" hidden="1" customWidth="1"/>
    <col min="44" max="45" width="9.140625" style="0" hidden="1" customWidth="1"/>
    <col min="46" max="46" width="7.421875" style="0" customWidth="1"/>
    <col min="47" max="49" width="9.140625" style="0" hidden="1" customWidth="1"/>
    <col min="50" max="50" width="6.7109375" style="0" customWidth="1"/>
    <col min="51" max="53" width="9.140625" style="0" hidden="1" customWidth="1"/>
    <col min="54" max="54" width="10.140625" style="0" customWidth="1"/>
    <col min="55" max="56" width="9.140625" style="0" hidden="1" customWidth="1"/>
  </cols>
  <sheetData>
    <row r="1" spans="1:54" ht="15" hidden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56" ht="15.75" customHeight="1" thickBot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1"/>
      <c r="BD2" s="2"/>
    </row>
    <row r="3" spans="1:56" ht="24.75" customHeight="1" thickBot="1">
      <c r="A3" s="74" t="s">
        <v>1</v>
      </c>
      <c r="B3" s="65" t="s">
        <v>2</v>
      </c>
      <c r="C3" s="76"/>
      <c r="D3" s="60" t="s">
        <v>3</v>
      </c>
      <c r="E3" s="61"/>
      <c r="F3" s="61"/>
      <c r="G3" s="61"/>
      <c r="H3" s="61"/>
      <c r="I3" s="31"/>
      <c r="J3" s="31"/>
      <c r="K3" s="32"/>
      <c r="L3" s="60" t="s">
        <v>4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30"/>
      <c r="X3" s="33"/>
      <c r="Y3" s="65" t="s">
        <v>5</v>
      </c>
      <c r="Z3" s="34"/>
      <c r="AA3" s="34"/>
      <c r="AB3" s="34"/>
      <c r="AC3" s="28"/>
      <c r="AD3" s="60" t="s">
        <v>6</v>
      </c>
      <c r="AE3" s="61"/>
      <c r="AF3" s="61"/>
      <c r="AG3" s="61"/>
      <c r="AH3" s="61"/>
      <c r="AI3" s="61"/>
      <c r="AJ3" s="61"/>
      <c r="AK3" s="61"/>
      <c r="AL3" s="61"/>
      <c r="AM3" s="61"/>
      <c r="AN3" s="30"/>
      <c r="AO3" s="30"/>
      <c r="AP3" s="33"/>
      <c r="AQ3" s="60" t="s">
        <v>7</v>
      </c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"/>
      <c r="BD3" s="7"/>
    </row>
    <row r="4" spans="1:56" ht="30.75" customHeight="1" thickBot="1">
      <c r="A4" s="75"/>
      <c r="B4" s="66"/>
      <c r="C4" s="77"/>
      <c r="D4" s="29" t="s">
        <v>8</v>
      </c>
      <c r="E4" s="30"/>
      <c r="F4" s="30"/>
      <c r="G4" s="33"/>
      <c r="H4" s="29" t="s">
        <v>9</v>
      </c>
      <c r="I4" s="30"/>
      <c r="J4" s="30"/>
      <c r="K4" s="33"/>
      <c r="L4" s="29" t="s">
        <v>10</v>
      </c>
      <c r="M4" s="30"/>
      <c r="N4" s="30"/>
      <c r="O4" s="30"/>
      <c r="P4" s="33"/>
      <c r="Q4" s="29" t="s">
        <v>11</v>
      </c>
      <c r="R4" s="30"/>
      <c r="S4" s="30"/>
      <c r="T4" s="30"/>
      <c r="U4" s="33"/>
      <c r="V4" s="29" t="s">
        <v>12</v>
      </c>
      <c r="W4" s="30"/>
      <c r="X4" s="33"/>
      <c r="Y4" s="66"/>
      <c r="Z4" s="36"/>
      <c r="AA4" s="36"/>
      <c r="AB4" s="36"/>
      <c r="AC4" s="35"/>
      <c r="AD4" s="29" t="s">
        <v>13</v>
      </c>
      <c r="AE4" s="30"/>
      <c r="AF4" s="33"/>
      <c r="AG4" s="29" t="s">
        <v>14</v>
      </c>
      <c r="AH4" s="30"/>
      <c r="AI4" s="30"/>
      <c r="AJ4" s="33"/>
      <c r="AK4" s="29" t="s">
        <v>15</v>
      </c>
      <c r="AL4" s="33"/>
      <c r="AM4" s="29" t="s">
        <v>16</v>
      </c>
      <c r="AN4" s="30"/>
      <c r="AO4" s="30"/>
      <c r="AP4" s="33"/>
      <c r="AQ4" s="29" t="s">
        <v>17</v>
      </c>
      <c r="AR4" s="30"/>
      <c r="AS4" s="33"/>
      <c r="AT4" s="29" t="s">
        <v>18</v>
      </c>
      <c r="AU4" s="30"/>
      <c r="AV4" s="30"/>
      <c r="AW4" s="33"/>
      <c r="AX4" s="29" t="s">
        <v>19</v>
      </c>
      <c r="AY4" s="30"/>
      <c r="AZ4" s="30"/>
      <c r="BA4" s="33"/>
      <c r="BB4" s="29" t="s">
        <v>20</v>
      </c>
      <c r="BC4" s="6"/>
      <c r="BD4" s="7"/>
    </row>
    <row r="5" spans="1:56" ht="15.75" customHeight="1" thickBot="1">
      <c r="A5" s="64" t="s">
        <v>21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1"/>
      <c r="BD5" s="2"/>
    </row>
    <row r="6" spans="1:56" ht="15.75" customHeight="1" thickBot="1">
      <c r="A6" s="22">
        <v>302</v>
      </c>
      <c r="B6" s="69" t="s">
        <v>22</v>
      </c>
      <c r="C6" s="69"/>
      <c r="D6" s="22">
        <v>230</v>
      </c>
      <c r="E6" s="22"/>
      <c r="F6" s="22"/>
      <c r="G6" s="22"/>
      <c r="H6" s="22">
        <v>300</v>
      </c>
      <c r="I6" s="22"/>
      <c r="J6" s="22"/>
      <c r="K6" s="22"/>
      <c r="L6" s="22">
        <v>6.42</v>
      </c>
      <c r="M6" s="22"/>
      <c r="N6" s="22"/>
      <c r="O6" s="22"/>
      <c r="P6" s="22"/>
      <c r="Q6" s="22">
        <v>8.97</v>
      </c>
      <c r="R6" s="22"/>
      <c r="S6" s="22"/>
      <c r="T6" s="22"/>
      <c r="U6" s="22"/>
      <c r="V6" s="22">
        <v>34.52</v>
      </c>
      <c r="W6" s="22"/>
      <c r="X6" s="22"/>
      <c r="Y6" s="22">
        <v>243.8</v>
      </c>
      <c r="Z6" s="22"/>
      <c r="AA6" s="22"/>
      <c r="AB6" s="22"/>
      <c r="AC6" s="22"/>
      <c r="AD6" s="22">
        <v>0.125</v>
      </c>
      <c r="AE6" s="22"/>
      <c r="AF6" s="22"/>
      <c r="AG6" s="22">
        <v>1.34</v>
      </c>
      <c r="AH6" s="22"/>
      <c r="AI6" s="22"/>
      <c r="AJ6" s="22"/>
      <c r="AK6" s="22">
        <v>81</v>
      </c>
      <c r="AL6" s="22"/>
      <c r="AM6" s="22">
        <v>0</v>
      </c>
      <c r="AN6" s="22"/>
      <c r="AO6" s="22"/>
      <c r="AP6" s="22"/>
      <c r="AQ6" s="22">
        <v>129.02</v>
      </c>
      <c r="AR6" s="22"/>
      <c r="AS6" s="22"/>
      <c r="AT6" s="22">
        <v>0.84</v>
      </c>
      <c r="AU6" s="22"/>
      <c r="AV6" s="22"/>
      <c r="AW6" s="22"/>
      <c r="AX6" s="22">
        <v>86.7</v>
      </c>
      <c r="AY6" s="22"/>
      <c r="AZ6" s="22"/>
      <c r="BA6" s="22"/>
      <c r="BB6" s="22">
        <v>257.3</v>
      </c>
      <c r="BC6" s="16"/>
      <c r="BD6" s="17"/>
    </row>
    <row r="7" spans="1:56" ht="15.75" customHeight="1" thickBot="1">
      <c r="A7" s="22"/>
      <c r="B7" s="69"/>
      <c r="C7" s="69"/>
      <c r="D7" s="22"/>
      <c r="E7" s="22"/>
      <c r="F7" s="22"/>
      <c r="G7" s="22"/>
      <c r="H7" s="22"/>
      <c r="I7" s="22"/>
      <c r="J7" s="22"/>
      <c r="K7" s="22"/>
      <c r="L7" s="22">
        <v>7.05</v>
      </c>
      <c r="M7" s="22"/>
      <c r="N7" s="22"/>
      <c r="O7" s="22"/>
      <c r="P7" s="22"/>
      <c r="Q7" s="22"/>
      <c r="R7" s="22"/>
      <c r="S7" s="22"/>
      <c r="T7" s="22"/>
      <c r="U7" s="22"/>
      <c r="V7" s="22">
        <v>9.86</v>
      </c>
      <c r="W7" s="22"/>
      <c r="X7" s="22"/>
      <c r="Y7" s="22">
        <v>267.9</v>
      </c>
      <c r="Z7" s="22"/>
      <c r="AA7" s="22"/>
      <c r="AB7" s="22"/>
      <c r="AC7" s="22"/>
      <c r="AD7" s="22">
        <v>0.135</v>
      </c>
      <c r="AE7" s="22"/>
      <c r="AF7" s="22"/>
      <c r="AG7" s="22">
        <v>1.39</v>
      </c>
      <c r="AH7" s="22"/>
      <c r="AI7" s="22"/>
      <c r="AJ7" s="22"/>
      <c r="AK7" s="22">
        <v>81</v>
      </c>
      <c r="AL7" s="22"/>
      <c r="AM7" s="22"/>
      <c r="AN7" s="22"/>
      <c r="AO7" s="22"/>
      <c r="AP7" s="22"/>
      <c r="AQ7" s="22">
        <v>141.67</v>
      </c>
      <c r="AR7" s="22"/>
      <c r="AS7" s="22"/>
      <c r="AT7" s="22">
        <v>0.92</v>
      </c>
      <c r="AU7" s="22"/>
      <c r="AV7" s="22"/>
      <c r="AW7" s="22"/>
      <c r="AX7" s="22">
        <v>86.7</v>
      </c>
      <c r="AY7" s="22"/>
      <c r="AZ7" s="22"/>
      <c r="BA7" s="22"/>
      <c r="BB7" s="22">
        <v>257.3</v>
      </c>
      <c r="BC7" s="16"/>
      <c r="BD7" s="17"/>
    </row>
    <row r="8" spans="1:56" ht="15.75" customHeight="1" thickBot="1">
      <c r="A8" s="21">
        <v>377</v>
      </c>
      <c r="B8" s="69" t="s">
        <v>23</v>
      </c>
      <c r="C8" s="69"/>
      <c r="D8" s="21">
        <v>200</v>
      </c>
      <c r="E8" s="21"/>
      <c r="F8" s="21"/>
      <c r="G8" s="21"/>
      <c r="H8" s="21">
        <v>200</v>
      </c>
      <c r="I8" s="21"/>
      <c r="J8" s="21"/>
      <c r="K8" s="21"/>
      <c r="L8" s="21">
        <v>0.1</v>
      </c>
      <c r="M8" s="21"/>
      <c r="N8" s="21"/>
      <c r="O8" s="21"/>
      <c r="P8" s="21"/>
      <c r="Q8" s="21">
        <v>0.02</v>
      </c>
      <c r="R8" s="21"/>
      <c r="S8" s="21"/>
      <c r="T8" s="21"/>
      <c r="U8" s="21"/>
      <c r="V8" s="21">
        <v>9.9</v>
      </c>
      <c r="W8" s="21"/>
      <c r="X8" s="21"/>
      <c r="Y8" s="22">
        <v>35</v>
      </c>
      <c r="Z8" s="21"/>
      <c r="AA8" s="21"/>
      <c r="AB8" s="21"/>
      <c r="AC8" s="21"/>
      <c r="AD8" s="21">
        <v>0.05</v>
      </c>
      <c r="AE8" s="21"/>
      <c r="AF8" s="21"/>
      <c r="AG8" s="21">
        <v>50</v>
      </c>
      <c r="AH8" s="21"/>
      <c r="AI8" s="21"/>
      <c r="AJ8" s="21"/>
      <c r="AK8" s="21"/>
      <c r="AL8" s="21"/>
      <c r="AM8" s="21"/>
      <c r="AN8" s="21"/>
      <c r="AO8" s="21"/>
      <c r="AP8" s="21"/>
      <c r="AQ8" s="22">
        <v>0.26</v>
      </c>
      <c r="AR8" s="21"/>
      <c r="AS8" s="21"/>
      <c r="AT8" s="21">
        <v>0.04</v>
      </c>
      <c r="AU8" s="21"/>
      <c r="AV8" s="21"/>
      <c r="AW8" s="21"/>
      <c r="AX8" s="21">
        <v>3</v>
      </c>
      <c r="AY8" s="21"/>
      <c r="AZ8" s="21"/>
      <c r="BA8" s="21"/>
      <c r="BB8" s="21">
        <v>4</v>
      </c>
      <c r="BC8" s="4"/>
      <c r="BD8" s="5"/>
    </row>
    <row r="9" spans="1:56" ht="15" thickBot="1">
      <c r="A9" s="21"/>
      <c r="B9" s="69" t="s">
        <v>24</v>
      </c>
      <c r="C9" s="69"/>
      <c r="D9" s="21">
        <v>70</v>
      </c>
      <c r="E9" s="21"/>
      <c r="F9" s="21"/>
      <c r="G9" s="21"/>
      <c r="H9" s="21">
        <v>70</v>
      </c>
      <c r="I9" s="21"/>
      <c r="J9" s="21"/>
      <c r="K9" s="21"/>
      <c r="L9" s="21">
        <v>2.25</v>
      </c>
      <c r="M9" s="21"/>
      <c r="N9" s="21"/>
      <c r="O9" s="21"/>
      <c r="P9" s="21"/>
      <c r="Q9" s="21">
        <v>0.87</v>
      </c>
      <c r="R9" s="21"/>
      <c r="S9" s="21"/>
      <c r="T9" s="21"/>
      <c r="U9" s="21"/>
      <c r="V9" s="21">
        <v>15.42</v>
      </c>
      <c r="W9" s="21"/>
      <c r="X9" s="21"/>
      <c r="Y9" s="22">
        <v>78.6</v>
      </c>
      <c r="Z9" s="21"/>
      <c r="AA9" s="21"/>
      <c r="AB9" s="21"/>
      <c r="AC9" s="21"/>
      <c r="AD9" s="21">
        <v>0.033</v>
      </c>
      <c r="AE9" s="21"/>
      <c r="AF9" s="21"/>
      <c r="AG9" s="21"/>
      <c r="AH9" s="21"/>
      <c r="AI9" s="21"/>
      <c r="AJ9" s="21"/>
      <c r="AK9" s="21"/>
      <c r="AL9" s="21"/>
      <c r="AM9" s="21">
        <v>1.3</v>
      </c>
      <c r="AN9" s="21"/>
      <c r="AO9" s="21"/>
      <c r="AP9" s="21"/>
      <c r="AQ9" s="22">
        <v>5.7</v>
      </c>
      <c r="AR9" s="21"/>
      <c r="AS9" s="21"/>
      <c r="AT9" s="21">
        <v>0.36</v>
      </c>
      <c r="AU9" s="21"/>
      <c r="AV9" s="21"/>
      <c r="AW9" s="21"/>
      <c r="AX9" s="21">
        <v>34</v>
      </c>
      <c r="AY9" s="21"/>
      <c r="AZ9" s="21"/>
      <c r="BA9" s="21"/>
      <c r="BB9" s="21">
        <v>89</v>
      </c>
      <c r="BC9" s="4"/>
      <c r="BD9" s="5"/>
    </row>
    <row r="10" spans="1:56" ht="15.75" customHeight="1" thickBot="1">
      <c r="A10" s="21">
        <v>42</v>
      </c>
      <c r="B10" s="69" t="s">
        <v>25</v>
      </c>
      <c r="C10" s="69"/>
      <c r="D10" s="21">
        <v>15</v>
      </c>
      <c r="E10" s="21"/>
      <c r="F10" s="21"/>
      <c r="G10" s="21"/>
      <c r="H10" s="21">
        <v>15</v>
      </c>
      <c r="I10" s="21"/>
      <c r="J10" s="21"/>
      <c r="K10" s="21"/>
      <c r="L10" s="21">
        <v>3.48</v>
      </c>
      <c r="M10" s="21"/>
      <c r="N10" s="21"/>
      <c r="O10" s="21"/>
      <c r="P10" s="21"/>
      <c r="Q10" s="21">
        <v>4.43</v>
      </c>
      <c r="R10" s="21"/>
      <c r="S10" s="21"/>
      <c r="T10" s="21"/>
      <c r="U10" s="21"/>
      <c r="V10" s="21" t="s">
        <v>26</v>
      </c>
      <c r="W10" s="21"/>
      <c r="X10" s="21"/>
      <c r="Y10" s="22">
        <v>54.6</v>
      </c>
      <c r="Z10" s="21"/>
      <c r="AA10" s="21"/>
      <c r="AB10" s="21"/>
      <c r="AC10" s="21"/>
      <c r="AD10" s="21">
        <v>0.01</v>
      </c>
      <c r="AE10" s="21"/>
      <c r="AF10" s="21"/>
      <c r="AG10" s="21">
        <v>0.11</v>
      </c>
      <c r="AH10" s="21"/>
      <c r="AI10" s="21"/>
      <c r="AJ10" s="21"/>
      <c r="AK10" s="21">
        <v>43.2</v>
      </c>
      <c r="AL10" s="21"/>
      <c r="AM10" s="21">
        <v>0.075</v>
      </c>
      <c r="AN10" s="21"/>
      <c r="AO10" s="21"/>
      <c r="AP10" s="21"/>
      <c r="AQ10" s="22">
        <v>132</v>
      </c>
      <c r="AR10" s="21"/>
      <c r="AS10" s="21"/>
      <c r="AT10" s="21">
        <v>0.15</v>
      </c>
      <c r="AU10" s="21"/>
      <c r="AV10" s="21"/>
      <c r="AW10" s="21"/>
      <c r="AX10" s="21">
        <v>0.52</v>
      </c>
      <c r="AY10" s="21"/>
      <c r="AZ10" s="21"/>
      <c r="BA10" s="21"/>
      <c r="BB10" s="21">
        <v>7.5</v>
      </c>
      <c r="BC10" s="4"/>
      <c r="BD10" s="5"/>
    </row>
    <row r="11" spans="1:56" ht="15.75" customHeight="1" thickBot="1">
      <c r="A11" s="21"/>
      <c r="B11" s="69" t="s">
        <v>27</v>
      </c>
      <c r="C11" s="69"/>
      <c r="D11" s="21"/>
      <c r="E11" s="21"/>
      <c r="F11" s="21"/>
      <c r="G11" s="21"/>
      <c r="H11" s="21"/>
      <c r="I11" s="21">
        <f aca="true" t="shared" si="0" ref="I11:BB11">SUM(I6,I8:I10)</f>
        <v>0</v>
      </c>
      <c r="J11" s="21">
        <f t="shared" si="0"/>
        <v>0</v>
      </c>
      <c r="K11" s="21">
        <f t="shared" si="0"/>
        <v>0</v>
      </c>
      <c r="L11" s="21">
        <f t="shared" si="0"/>
        <v>12.25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14.29</v>
      </c>
      <c r="R11" s="21">
        <f t="shared" si="0"/>
        <v>0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59.84</v>
      </c>
      <c r="W11" s="21">
        <f t="shared" si="0"/>
        <v>0</v>
      </c>
      <c r="X11" s="21">
        <f t="shared" si="0"/>
        <v>0</v>
      </c>
      <c r="Y11" s="21">
        <f t="shared" si="0"/>
        <v>412</v>
      </c>
      <c r="Z11" s="21">
        <f t="shared" si="0"/>
        <v>0</v>
      </c>
      <c r="AA11" s="21">
        <f t="shared" si="0"/>
        <v>0</v>
      </c>
      <c r="AB11" s="21">
        <f t="shared" si="0"/>
        <v>0</v>
      </c>
      <c r="AC11" s="21">
        <f t="shared" si="0"/>
        <v>0</v>
      </c>
      <c r="AD11" s="21">
        <f t="shared" si="0"/>
        <v>0.218</v>
      </c>
      <c r="AE11" s="21">
        <f t="shared" si="0"/>
        <v>0</v>
      </c>
      <c r="AF11" s="21">
        <f t="shared" si="0"/>
        <v>0</v>
      </c>
      <c r="AG11" s="21">
        <f t="shared" si="0"/>
        <v>51.45</v>
      </c>
      <c r="AH11" s="21">
        <f t="shared" si="0"/>
        <v>0</v>
      </c>
      <c r="AI11" s="21">
        <f t="shared" si="0"/>
        <v>0</v>
      </c>
      <c r="AJ11" s="21">
        <f t="shared" si="0"/>
        <v>0</v>
      </c>
      <c r="AK11" s="21">
        <f t="shared" si="0"/>
        <v>124.2</v>
      </c>
      <c r="AL11" s="21">
        <f t="shared" si="0"/>
        <v>0</v>
      </c>
      <c r="AM11" s="21">
        <f t="shared" si="0"/>
        <v>1.375</v>
      </c>
      <c r="AN11" s="21">
        <f t="shared" si="0"/>
        <v>0</v>
      </c>
      <c r="AO11" s="21">
        <f t="shared" si="0"/>
        <v>0</v>
      </c>
      <c r="AP11" s="21">
        <f t="shared" si="0"/>
        <v>0</v>
      </c>
      <c r="AQ11" s="21">
        <f t="shared" si="0"/>
        <v>266.98</v>
      </c>
      <c r="AR11" s="21">
        <f t="shared" si="0"/>
        <v>0</v>
      </c>
      <c r="AS11" s="21">
        <f t="shared" si="0"/>
        <v>0</v>
      </c>
      <c r="AT11" s="21">
        <f t="shared" si="0"/>
        <v>1.39</v>
      </c>
      <c r="AU11" s="21">
        <f t="shared" si="0"/>
        <v>0</v>
      </c>
      <c r="AV11" s="21">
        <f t="shared" si="0"/>
        <v>0</v>
      </c>
      <c r="AW11" s="21">
        <f t="shared" si="0"/>
        <v>0</v>
      </c>
      <c r="AX11" s="21">
        <f t="shared" si="0"/>
        <v>124.22</v>
      </c>
      <c r="AY11" s="21">
        <f t="shared" si="0"/>
        <v>0</v>
      </c>
      <c r="AZ11" s="21">
        <f t="shared" si="0"/>
        <v>0</v>
      </c>
      <c r="BA11" s="21">
        <f t="shared" si="0"/>
        <v>0</v>
      </c>
      <c r="BB11" s="21">
        <f t="shared" si="0"/>
        <v>357.8</v>
      </c>
      <c r="BC11" s="10"/>
      <c r="BD11" s="8"/>
    </row>
    <row r="12" spans="1:56" ht="15.75" customHeight="1" thickBot="1">
      <c r="A12" s="21"/>
      <c r="B12" s="69"/>
      <c r="C12" s="69"/>
      <c r="D12" s="21"/>
      <c r="E12" s="21"/>
      <c r="F12" s="21"/>
      <c r="G12" s="21"/>
      <c r="H12" s="21"/>
      <c r="I12" s="21"/>
      <c r="J12" s="21"/>
      <c r="K12" s="21"/>
      <c r="L12" s="21">
        <f>SUM(L7,L8:L11)</f>
        <v>25.13</v>
      </c>
      <c r="M12" s="21">
        <f aca="true" t="shared" si="1" ref="M12:AX12">SUM(M7,M8:M11)</f>
        <v>0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19.61</v>
      </c>
      <c r="R12" s="21">
        <f t="shared" si="1"/>
        <v>0</v>
      </c>
      <c r="S12" s="21">
        <f t="shared" si="1"/>
        <v>0</v>
      </c>
      <c r="T12" s="21">
        <f t="shared" si="1"/>
        <v>0</v>
      </c>
      <c r="U12" s="21">
        <f t="shared" si="1"/>
        <v>0</v>
      </c>
      <c r="V12" s="21">
        <f t="shared" si="1"/>
        <v>95.02000000000001</v>
      </c>
      <c r="W12" s="21">
        <f t="shared" si="1"/>
        <v>0</v>
      </c>
      <c r="X12" s="21">
        <f t="shared" si="1"/>
        <v>0</v>
      </c>
      <c r="Y12" s="21">
        <f t="shared" si="1"/>
        <v>848.1</v>
      </c>
      <c r="Z12" s="21">
        <f t="shared" si="1"/>
        <v>0</v>
      </c>
      <c r="AA12" s="21">
        <f t="shared" si="1"/>
        <v>0</v>
      </c>
      <c r="AB12" s="21">
        <f t="shared" si="1"/>
        <v>0</v>
      </c>
      <c r="AC12" s="21">
        <f t="shared" si="1"/>
        <v>0</v>
      </c>
      <c r="AD12" s="21">
        <f t="shared" si="1"/>
        <v>0.446</v>
      </c>
      <c r="AE12" s="21">
        <f t="shared" si="1"/>
        <v>0</v>
      </c>
      <c r="AF12" s="21">
        <f t="shared" si="1"/>
        <v>0</v>
      </c>
      <c r="AG12" s="21">
        <f t="shared" si="1"/>
        <v>102.95</v>
      </c>
      <c r="AH12" s="21">
        <f t="shared" si="1"/>
        <v>0</v>
      </c>
      <c r="AI12" s="21">
        <f t="shared" si="1"/>
        <v>0</v>
      </c>
      <c r="AJ12" s="21">
        <f t="shared" si="1"/>
        <v>0</v>
      </c>
      <c r="AK12" s="21">
        <f t="shared" si="1"/>
        <v>248.4</v>
      </c>
      <c r="AL12" s="21">
        <f t="shared" si="1"/>
        <v>0</v>
      </c>
      <c r="AM12" s="21">
        <f t="shared" si="1"/>
        <v>2.75</v>
      </c>
      <c r="AN12" s="21">
        <f t="shared" si="1"/>
        <v>0</v>
      </c>
      <c r="AO12" s="21">
        <f t="shared" si="1"/>
        <v>0</v>
      </c>
      <c r="AP12" s="21">
        <f t="shared" si="1"/>
        <v>0</v>
      </c>
      <c r="AQ12" s="21">
        <f t="shared" si="1"/>
        <v>546.61</v>
      </c>
      <c r="AR12" s="21">
        <f t="shared" si="1"/>
        <v>0</v>
      </c>
      <c r="AS12" s="21">
        <f t="shared" si="1"/>
        <v>0</v>
      </c>
      <c r="AT12" s="21">
        <f t="shared" si="1"/>
        <v>2.86</v>
      </c>
      <c r="AU12" s="21">
        <f t="shared" si="1"/>
        <v>0</v>
      </c>
      <c r="AV12" s="21">
        <f t="shared" si="1"/>
        <v>0</v>
      </c>
      <c r="AW12" s="21">
        <f t="shared" si="1"/>
        <v>0</v>
      </c>
      <c r="AX12" s="21">
        <f t="shared" si="1"/>
        <v>248.44</v>
      </c>
      <c r="AY12" s="21">
        <f>SUM(AY7,AY8:AY11)</f>
        <v>0</v>
      </c>
      <c r="AZ12" s="21">
        <f>SUM(AZ7,AZ8:AZ11)</f>
        <v>0</v>
      </c>
      <c r="BA12" s="21">
        <f>SUM(BA7,BA8:BA11)</f>
        <v>0</v>
      </c>
      <c r="BB12" s="21">
        <f>SUM(BB7,BB8:BB11)</f>
        <v>715.6</v>
      </c>
      <c r="BC12" s="10"/>
      <c r="BD12" s="8"/>
    </row>
    <row r="13" spans="1:56" ht="15.75" customHeight="1" thickBot="1">
      <c r="A13" s="73" t="s">
        <v>28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1"/>
      <c r="BD13" s="2"/>
    </row>
    <row r="14" spans="1:56" ht="15.75" customHeight="1" thickBot="1">
      <c r="A14" s="69">
        <v>15</v>
      </c>
      <c r="B14" s="69" t="s">
        <v>29</v>
      </c>
      <c r="C14" s="69"/>
      <c r="D14" s="22">
        <v>60</v>
      </c>
      <c r="E14" s="22"/>
      <c r="F14" s="22"/>
      <c r="G14" s="22"/>
      <c r="H14" s="22">
        <v>80</v>
      </c>
      <c r="I14" s="22"/>
      <c r="J14" s="22"/>
      <c r="K14" s="22"/>
      <c r="L14" s="22">
        <v>0.59</v>
      </c>
      <c r="M14" s="22"/>
      <c r="N14" s="22"/>
      <c r="O14" s="22"/>
      <c r="P14" s="22"/>
      <c r="Q14" s="22">
        <v>3.69</v>
      </c>
      <c r="R14" s="22"/>
      <c r="S14" s="22"/>
      <c r="T14" s="22"/>
      <c r="U14" s="22"/>
      <c r="V14" s="22">
        <v>2.24</v>
      </c>
      <c r="W14" s="22"/>
      <c r="X14" s="22"/>
      <c r="Y14" s="22">
        <v>44.52</v>
      </c>
      <c r="Z14" s="22"/>
      <c r="AA14" s="22"/>
      <c r="AB14" s="22"/>
      <c r="AC14" s="22"/>
      <c r="AD14" s="22">
        <v>0.03</v>
      </c>
      <c r="AE14" s="22"/>
      <c r="AF14" s="22"/>
      <c r="AG14" s="22">
        <v>10.06</v>
      </c>
      <c r="AH14" s="22"/>
      <c r="AI14" s="22"/>
      <c r="AJ14" s="22"/>
      <c r="AK14" s="22">
        <v>78.6</v>
      </c>
      <c r="AL14" s="22"/>
      <c r="AM14" s="22">
        <v>0.3</v>
      </c>
      <c r="AN14" s="22"/>
      <c r="AO14" s="22"/>
      <c r="AP14" s="22"/>
      <c r="AQ14" s="22">
        <v>11.21</v>
      </c>
      <c r="AR14" s="22"/>
      <c r="AS14" s="22"/>
      <c r="AT14" s="22">
        <v>0.44</v>
      </c>
      <c r="AU14" s="22"/>
      <c r="AV14" s="22"/>
      <c r="AW14" s="22"/>
      <c r="AX14" s="22">
        <v>8.2</v>
      </c>
      <c r="AY14" s="22"/>
      <c r="AZ14" s="22"/>
      <c r="BA14" s="22"/>
      <c r="BB14" s="22">
        <v>0.396</v>
      </c>
      <c r="BC14" s="16"/>
      <c r="BD14" s="17"/>
    </row>
    <row r="15" spans="1:56" ht="15.75" customHeight="1" thickBot="1">
      <c r="A15" s="69"/>
      <c r="B15" s="69"/>
      <c r="C15" s="69"/>
      <c r="D15" s="22"/>
      <c r="E15" s="22"/>
      <c r="F15" s="22"/>
      <c r="G15" s="22"/>
      <c r="H15" s="22"/>
      <c r="I15" s="22"/>
      <c r="J15" s="22"/>
      <c r="K15" s="22"/>
      <c r="L15" s="22">
        <v>0.98</v>
      </c>
      <c r="M15" s="22"/>
      <c r="N15" s="22"/>
      <c r="O15" s="22"/>
      <c r="P15" s="22"/>
      <c r="Q15" s="22">
        <v>6.15</v>
      </c>
      <c r="R15" s="22"/>
      <c r="S15" s="22"/>
      <c r="T15" s="22"/>
      <c r="U15" s="22"/>
      <c r="V15" s="22">
        <v>3.73</v>
      </c>
      <c r="W15" s="22"/>
      <c r="X15" s="22"/>
      <c r="Y15" s="22">
        <v>74.2</v>
      </c>
      <c r="Z15" s="22"/>
      <c r="AA15" s="22"/>
      <c r="AB15" s="22"/>
      <c r="AC15" s="22"/>
      <c r="AD15" s="22">
        <v>0.05</v>
      </c>
      <c r="AE15" s="22"/>
      <c r="AF15" s="22"/>
      <c r="AG15" s="22">
        <v>16.76</v>
      </c>
      <c r="AH15" s="22"/>
      <c r="AI15" s="22"/>
      <c r="AJ15" s="22"/>
      <c r="AK15" s="22">
        <v>131</v>
      </c>
      <c r="AL15" s="22"/>
      <c r="AM15" s="22">
        <v>0.5</v>
      </c>
      <c r="AN15" s="22"/>
      <c r="AO15" s="22"/>
      <c r="AP15" s="22"/>
      <c r="AQ15" s="22">
        <v>18.68</v>
      </c>
      <c r="AR15" s="22"/>
      <c r="AS15" s="22"/>
      <c r="AT15" s="22">
        <v>0.74</v>
      </c>
      <c r="AU15" s="22"/>
      <c r="AV15" s="22"/>
      <c r="AW15" s="22"/>
      <c r="AX15" s="22">
        <v>13.67</v>
      </c>
      <c r="AY15" s="22"/>
      <c r="AZ15" s="22"/>
      <c r="BA15" s="22"/>
      <c r="BB15" s="22">
        <v>0.667</v>
      </c>
      <c r="BC15" s="16"/>
      <c r="BD15" s="17"/>
    </row>
    <row r="16" spans="1:56" ht="15.75" customHeight="1" thickBot="1">
      <c r="A16" s="69">
        <v>99</v>
      </c>
      <c r="B16" s="69" t="s">
        <v>30</v>
      </c>
      <c r="C16" s="69"/>
      <c r="D16" s="22">
        <v>250</v>
      </c>
      <c r="E16" s="22"/>
      <c r="F16" s="22"/>
      <c r="G16" s="22"/>
      <c r="H16" s="22">
        <v>300</v>
      </c>
      <c r="I16" s="22"/>
      <c r="J16" s="22"/>
      <c r="K16" s="22"/>
      <c r="L16" s="22">
        <v>8.4</v>
      </c>
      <c r="M16" s="22"/>
      <c r="N16" s="22"/>
      <c r="O16" s="22"/>
      <c r="P16" s="22"/>
      <c r="Q16" s="22">
        <v>8</v>
      </c>
      <c r="R16" s="22"/>
      <c r="S16" s="22"/>
      <c r="T16" s="22"/>
      <c r="U16" s="22"/>
      <c r="V16" s="22">
        <v>16.4</v>
      </c>
      <c r="W16" s="22"/>
      <c r="X16" s="22"/>
      <c r="Y16" s="22">
        <v>190</v>
      </c>
      <c r="Z16" s="22"/>
      <c r="AA16" s="22"/>
      <c r="AB16" s="22"/>
      <c r="AC16" s="22"/>
      <c r="AD16" s="22">
        <v>0.04</v>
      </c>
      <c r="AE16" s="22"/>
      <c r="AF16" s="22"/>
      <c r="AG16" s="22">
        <v>5.6</v>
      </c>
      <c r="AH16" s="22"/>
      <c r="AI16" s="22"/>
      <c r="AJ16" s="22"/>
      <c r="AK16" s="22">
        <v>400</v>
      </c>
      <c r="AL16" s="22"/>
      <c r="AM16" s="22"/>
      <c r="AN16" s="22"/>
      <c r="AO16" s="22"/>
      <c r="AP16" s="22"/>
      <c r="AQ16" s="22">
        <v>23.2</v>
      </c>
      <c r="AR16" s="22"/>
      <c r="AS16" s="22"/>
      <c r="AT16" s="22">
        <v>1.4</v>
      </c>
      <c r="AU16" s="22"/>
      <c r="AV16" s="22"/>
      <c r="AW16" s="22"/>
      <c r="AX16" s="22">
        <v>16.2</v>
      </c>
      <c r="AY16" s="22"/>
      <c r="AZ16" s="22"/>
      <c r="BA16" s="22"/>
      <c r="BB16" s="22">
        <v>92.4</v>
      </c>
      <c r="BC16" s="16"/>
      <c r="BD16" s="17"/>
    </row>
    <row r="17" spans="1:56" ht="15.75" customHeight="1" thickBot="1">
      <c r="A17" s="69"/>
      <c r="B17" s="69"/>
      <c r="C17" s="69"/>
      <c r="D17" s="22"/>
      <c r="E17" s="22"/>
      <c r="F17" s="22"/>
      <c r="G17" s="22"/>
      <c r="H17" s="22"/>
      <c r="I17" s="22"/>
      <c r="J17" s="22"/>
      <c r="K17" s="22"/>
      <c r="L17" s="22">
        <v>10.5</v>
      </c>
      <c r="M17" s="22"/>
      <c r="N17" s="22"/>
      <c r="O17" s="22"/>
      <c r="P17" s="22"/>
      <c r="Q17" s="22">
        <v>10</v>
      </c>
      <c r="R17" s="22"/>
      <c r="S17" s="22"/>
      <c r="T17" s="22"/>
      <c r="U17" s="22"/>
      <c r="V17" s="22">
        <v>20.5</v>
      </c>
      <c r="W17" s="22"/>
      <c r="X17" s="22"/>
      <c r="Y17" s="22">
        <v>212.5</v>
      </c>
      <c r="Z17" s="22"/>
      <c r="AA17" s="22"/>
      <c r="AB17" s="22"/>
      <c r="AC17" s="22"/>
      <c r="AD17" s="22">
        <v>0.05</v>
      </c>
      <c r="AE17" s="22"/>
      <c r="AF17" s="22"/>
      <c r="AG17" s="22">
        <v>7</v>
      </c>
      <c r="AH17" s="22"/>
      <c r="AI17" s="22"/>
      <c r="AJ17" s="22"/>
      <c r="AK17" s="22">
        <v>1000</v>
      </c>
      <c r="AL17" s="22"/>
      <c r="AM17" s="22"/>
      <c r="AN17" s="22"/>
      <c r="AO17" s="22"/>
      <c r="AP17" s="22"/>
      <c r="AQ17" s="22">
        <v>29.3</v>
      </c>
      <c r="AR17" s="22"/>
      <c r="AS17" s="22"/>
      <c r="AT17" s="22">
        <v>1.75</v>
      </c>
      <c r="AU17" s="22"/>
      <c r="AV17" s="22"/>
      <c r="AW17" s="22"/>
      <c r="AX17" s="22">
        <v>20.25</v>
      </c>
      <c r="AY17" s="22"/>
      <c r="AZ17" s="22"/>
      <c r="BA17" s="22"/>
      <c r="BB17" s="22">
        <v>115.5</v>
      </c>
      <c r="BC17" s="16"/>
      <c r="BD17" s="17"/>
    </row>
    <row r="18" spans="1:56" ht="15" customHeight="1">
      <c r="A18" s="80">
        <v>312</v>
      </c>
      <c r="B18" s="69" t="s">
        <v>31</v>
      </c>
      <c r="C18" s="69"/>
      <c r="D18" s="21">
        <v>180</v>
      </c>
      <c r="E18" s="21"/>
      <c r="F18" s="21"/>
      <c r="G18" s="21"/>
      <c r="H18" s="21">
        <v>200</v>
      </c>
      <c r="I18" s="21"/>
      <c r="J18" s="21"/>
      <c r="K18" s="21"/>
      <c r="L18" s="21">
        <v>15.55</v>
      </c>
      <c r="M18" s="21"/>
      <c r="N18" s="21"/>
      <c r="O18" s="21"/>
      <c r="P18" s="21"/>
      <c r="Q18" s="21">
        <v>3.76</v>
      </c>
      <c r="R18" s="21"/>
      <c r="S18" s="21"/>
      <c r="T18" s="21"/>
      <c r="U18" s="21"/>
      <c r="V18" s="21">
        <v>33.62</v>
      </c>
      <c r="W18" s="21"/>
      <c r="X18" s="21"/>
      <c r="Y18" s="22">
        <v>233.19</v>
      </c>
      <c r="Z18" s="21"/>
      <c r="AA18" s="21"/>
      <c r="AB18" s="21"/>
      <c r="AC18" s="21"/>
      <c r="AD18" s="21">
        <v>0.32</v>
      </c>
      <c r="AE18" s="21"/>
      <c r="AF18" s="21"/>
      <c r="AG18" s="21"/>
      <c r="AH18" s="21"/>
      <c r="AI18" s="21"/>
      <c r="AJ18" s="21"/>
      <c r="AK18" s="21">
        <v>31.32</v>
      </c>
      <c r="AL18" s="21"/>
      <c r="AM18" s="21">
        <v>1.843</v>
      </c>
      <c r="AN18" s="21"/>
      <c r="AO18" s="21"/>
      <c r="AP18" s="21"/>
      <c r="AQ18" s="22">
        <v>119.62</v>
      </c>
      <c r="AR18" s="21"/>
      <c r="AS18" s="21"/>
      <c r="AT18" s="21">
        <v>4.64</v>
      </c>
      <c r="AU18" s="21"/>
      <c r="AV18" s="21"/>
      <c r="AW18" s="21"/>
      <c r="AX18" s="21">
        <v>39.85</v>
      </c>
      <c r="AY18" s="21"/>
      <c r="AZ18" s="21"/>
      <c r="BA18" s="21"/>
      <c r="BB18" s="21">
        <v>106.38</v>
      </c>
      <c r="BC18" s="13"/>
      <c r="BD18" s="11"/>
    </row>
    <row r="19" spans="1:56" ht="15" thickBot="1">
      <c r="A19" s="81"/>
      <c r="B19" s="69"/>
      <c r="C19" s="69"/>
      <c r="D19" s="21"/>
      <c r="E19" s="21"/>
      <c r="F19" s="21"/>
      <c r="G19" s="21"/>
      <c r="H19" s="21"/>
      <c r="I19" s="21"/>
      <c r="J19" s="21"/>
      <c r="K19" s="21"/>
      <c r="L19" s="21">
        <v>17.28</v>
      </c>
      <c r="M19" s="21"/>
      <c r="N19" s="21"/>
      <c r="O19" s="21"/>
      <c r="P19" s="21"/>
      <c r="Q19" s="21">
        <v>4.18</v>
      </c>
      <c r="R19" s="21"/>
      <c r="S19" s="21"/>
      <c r="T19" s="21"/>
      <c r="U19" s="21"/>
      <c r="V19" s="21">
        <v>37.36</v>
      </c>
      <c r="W19" s="21"/>
      <c r="X19" s="21"/>
      <c r="Y19" s="22">
        <v>259.1</v>
      </c>
      <c r="Z19" s="21"/>
      <c r="AA19" s="21"/>
      <c r="AB19" s="21"/>
      <c r="AC19" s="21"/>
      <c r="AD19" s="21">
        <v>0.36</v>
      </c>
      <c r="AE19" s="21"/>
      <c r="AF19" s="21"/>
      <c r="AG19" s="21"/>
      <c r="AH19" s="21"/>
      <c r="AI19" s="21"/>
      <c r="AJ19" s="21"/>
      <c r="AK19" s="21">
        <v>34.8</v>
      </c>
      <c r="AL19" s="21"/>
      <c r="AM19" s="21">
        <v>2.048</v>
      </c>
      <c r="AN19" s="21"/>
      <c r="AO19" s="21"/>
      <c r="AP19" s="21"/>
      <c r="AQ19" s="22">
        <v>132.92</v>
      </c>
      <c r="AR19" s="21"/>
      <c r="AS19" s="21"/>
      <c r="AT19" s="21">
        <v>5.16</v>
      </c>
      <c r="AU19" s="21"/>
      <c r="AV19" s="21"/>
      <c r="AW19" s="21"/>
      <c r="AX19" s="21">
        <v>44.28</v>
      </c>
      <c r="AY19" s="21"/>
      <c r="AZ19" s="21"/>
      <c r="BA19" s="21"/>
      <c r="BB19" s="21">
        <v>118.2</v>
      </c>
      <c r="BC19" s="14"/>
      <c r="BD19" s="12"/>
    </row>
    <row r="20" spans="1:56" ht="29.25" customHeight="1" thickBot="1">
      <c r="A20" s="39"/>
      <c r="B20" s="67" t="s">
        <v>91</v>
      </c>
      <c r="C20" s="68"/>
      <c r="D20" s="21">
        <v>60</v>
      </c>
      <c r="E20" s="21"/>
      <c r="F20" s="21"/>
      <c r="G20" s="21"/>
      <c r="H20" s="21">
        <v>60</v>
      </c>
      <c r="I20" s="21"/>
      <c r="J20" s="21"/>
      <c r="K20" s="21"/>
      <c r="L20" s="22">
        <v>13.5</v>
      </c>
      <c r="M20" s="22"/>
      <c r="N20" s="22"/>
      <c r="O20" s="22"/>
      <c r="P20" s="22"/>
      <c r="Q20" s="22">
        <v>14.52</v>
      </c>
      <c r="R20" s="22"/>
      <c r="S20" s="22"/>
      <c r="T20" s="22"/>
      <c r="U20" s="22"/>
      <c r="V20" s="22">
        <v>14.63</v>
      </c>
      <c r="W20" s="22"/>
      <c r="X20" s="22"/>
      <c r="Y20" s="22">
        <v>243.59</v>
      </c>
      <c r="Z20" s="22"/>
      <c r="AA20" s="22"/>
      <c r="AB20" s="22"/>
      <c r="AC20" s="22"/>
      <c r="AD20" s="22">
        <v>0.005</v>
      </c>
      <c r="AE20" s="22"/>
      <c r="AF20" s="22"/>
      <c r="AG20" s="22">
        <v>1.15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>
        <v>5.73</v>
      </c>
      <c r="AR20" s="22"/>
      <c r="AS20" s="22"/>
      <c r="AT20" s="22">
        <v>0.26</v>
      </c>
      <c r="AU20" s="22"/>
      <c r="AV20" s="22"/>
      <c r="AW20" s="22"/>
      <c r="AX20" s="22"/>
      <c r="AY20" s="22"/>
      <c r="AZ20" s="22"/>
      <c r="BA20" s="22"/>
      <c r="BB20" s="22"/>
      <c r="BC20" s="14"/>
      <c r="BD20" s="12"/>
    </row>
    <row r="21" spans="1:56" ht="15.75" customHeight="1" thickBot="1">
      <c r="A21" s="21"/>
      <c r="B21" s="69" t="s">
        <v>32</v>
      </c>
      <c r="C21" s="69"/>
      <c r="D21" s="21">
        <v>200</v>
      </c>
      <c r="E21" s="21"/>
      <c r="F21" s="21"/>
      <c r="G21" s="21"/>
      <c r="H21" s="21">
        <v>200</v>
      </c>
      <c r="I21" s="21"/>
      <c r="J21" s="21"/>
      <c r="K21" s="21"/>
      <c r="L21" s="21">
        <v>1</v>
      </c>
      <c r="M21" s="21"/>
      <c r="N21" s="21"/>
      <c r="O21" s="21"/>
      <c r="P21" s="21"/>
      <c r="Q21" s="21">
        <v>0.06</v>
      </c>
      <c r="R21" s="21"/>
      <c r="S21" s="21"/>
      <c r="T21" s="21"/>
      <c r="U21" s="21"/>
      <c r="V21" s="21">
        <v>27.5</v>
      </c>
      <c r="W21" s="21"/>
      <c r="X21" s="21"/>
      <c r="Y21" s="22">
        <v>110</v>
      </c>
      <c r="Z21" s="21"/>
      <c r="AA21" s="21"/>
      <c r="AB21" s="21"/>
      <c r="AC21" s="21"/>
      <c r="AD21" s="21">
        <v>0</v>
      </c>
      <c r="AE21" s="21"/>
      <c r="AF21" s="21"/>
      <c r="AG21" s="21">
        <v>0.32</v>
      </c>
      <c r="AH21" s="21"/>
      <c r="AI21" s="21"/>
      <c r="AJ21" s="21"/>
      <c r="AK21" s="21">
        <v>2.2</v>
      </c>
      <c r="AL21" s="21"/>
      <c r="AM21" s="21">
        <v>0.22</v>
      </c>
      <c r="AN21" s="21"/>
      <c r="AO21" s="21"/>
      <c r="AP21" s="21"/>
      <c r="AQ21" s="22">
        <v>28.7</v>
      </c>
      <c r="AR21" s="21"/>
      <c r="AS21" s="21"/>
      <c r="AT21" s="21">
        <v>0.62</v>
      </c>
      <c r="AU21" s="21"/>
      <c r="AV21" s="21"/>
      <c r="AW21" s="21"/>
      <c r="AX21" s="21">
        <v>8</v>
      </c>
      <c r="AY21" s="21"/>
      <c r="AZ21" s="21"/>
      <c r="BA21" s="21"/>
      <c r="BB21" s="21"/>
      <c r="BC21" s="4"/>
      <c r="BD21" s="5"/>
    </row>
    <row r="22" spans="1:56" ht="15.75" customHeight="1" thickBot="1">
      <c r="A22" s="21"/>
      <c r="B22" s="69" t="s">
        <v>33</v>
      </c>
      <c r="C22" s="69"/>
      <c r="D22" s="21">
        <v>50</v>
      </c>
      <c r="E22" s="21"/>
      <c r="F22" s="21"/>
      <c r="G22" s="21"/>
      <c r="H22" s="21">
        <v>50</v>
      </c>
      <c r="I22" s="21"/>
      <c r="J22" s="21"/>
      <c r="K22" s="21"/>
      <c r="L22" s="21">
        <v>5.33</v>
      </c>
      <c r="M22" s="21"/>
      <c r="N22" s="21"/>
      <c r="O22" s="21"/>
      <c r="P22" s="21"/>
      <c r="Q22" s="21">
        <v>2.26</v>
      </c>
      <c r="R22" s="21"/>
      <c r="S22" s="21"/>
      <c r="T22" s="21"/>
      <c r="U22" s="21"/>
      <c r="V22" s="21">
        <v>21.77</v>
      </c>
      <c r="W22" s="21"/>
      <c r="X22" s="21"/>
      <c r="Y22" s="22">
        <v>137</v>
      </c>
      <c r="Z22" s="21"/>
      <c r="AA22" s="21"/>
      <c r="AB22" s="21"/>
      <c r="AC22" s="21"/>
      <c r="AD22" s="21">
        <v>0.205</v>
      </c>
      <c r="AE22" s="21"/>
      <c r="AF22" s="21"/>
      <c r="AG22" s="21">
        <v>0.1</v>
      </c>
      <c r="AH22" s="21"/>
      <c r="AI22" s="21"/>
      <c r="AJ22" s="21"/>
      <c r="AK22" s="21"/>
      <c r="AL22" s="21"/>
      <c r="AM22" s="21">
        <v>0.085</v>
      </c>
      <c r="AN22" s="21"/>
      <c r="AO22" s="21"/>
      <c r="AP22" s="21"/>
      <c r="AQ22" s="22">
        <v>62.5</v>
      </c>
      <c r="AR22" s="21"/>
      <c r="AS22" s="21"/>
      <c r="AT22" s="21">
        <v>1.8</v>
      </c>
      <c r="AU22" s="21"/>
      <c r="AV22" s="21"/>
      <c r="AW22" s="21"/>
      <c r="AX22" s="21">
        <v>41</v>
      </c>
      <c r="AY22" s="21"/>
      <c r="AZ22" s="21"/>
      <c r="BA22" s="21"/>
      <c r="BB22" s="21">
        <v>129</v>
      </c>
      <c r="BC22" s="4"/>
      <c r="BD22" s="5"/>
    </row>
    <row r="23" spans="1:56" ht="15" customHeight="1">
      <c r="A23" s="80"/>
      <c r="B23" s="69" t="s">
        <v>27</v>
      </c>
      <c r="C23" s="69"/>
      <c r="D23" s="21"/>
      <c r="E23" s="21"/>
      <c r="F23" s="21"/>
      <c r="G23" s="21"/>
      <c r="H23" s="21"/>
      <c r="I23" s="21"/>
      <c r="J23" s="21"/>
      <c r="K23" s="21"/>
      <c r="L23" s="21">
        <f>SUM(L14,L16,L18,L21,L22,)</f>
        <v>30.869999999999997</v>
      </c>
      <c r="M23" s="21">
        <f aca="true" t="shared" si="2" ref="M23:BB23">SUM(M14,M16,M18,M21,M22,)</f>
        <v>0</v>
      </c>
      <c r="N23" s="21">
        <f t="shared" si="2"/>
        <v>0</v>
      </c>
      <c r="O23" s="21">
        <f t="shared" si="2"/>
        <v>0</v>
      </c>
      <c r="P23" s="21">
        <f t="shared" si="2"/>
        <v>0</v>
      </c>
      <c r="Q23" s="21">
        <f t="shared" si="2"/>
        <v>17.77</v>
      </c>
      <c r="R23" s="21">
        <f t="shared" si="2"/>
        <v>0</v>
      </c>
      <c r="S23" s="21">
        <f t="shared" si="2"/>
        <v>0</v>
      </c>
      <c r="T23" s="21">
        <f t="shared" si="2"/>
        <v>0</v>
      </c>
      <c r="U23" s="21">
        <f t="shared" si="2"/>
        <v>0</v>
      </c>
      <c r="V23" s="21">
        <f t="shared" si="2"/>
        <v>101.52999999999999</v>
      </c>
      <c r="W23" s="21">
        <f t="shared" si="2"/>
        <v>0</v>
      </c>
      <c r="X23" s="21">
        <f t="shared" si="2"/>
        <v>0</v>
      </c>
      <c r="Y23" s="21">
        <f t="shared" si="2"/>
        <v>714.71</v>
      </c>
      <c r="Z23" s="21">
        <f t="shared" si="2"/>
        <v>0</v>
      </c>
      <c r="AA23" s="21">
        <f t="shared" si="2"/>
        <v>0</v>
      </c>
      <c r="AB23" s="21">
        <f t="shared" si="2"/>
        <v>0</v>
      </c>
      <c r="AC23" s="21">
        <f t="shared" si="2"/>
        <v>0</v>
      </c>
      <c r="AD23" s="21">
        <f t="shared" si="2"/>
        <v>0.595</v>
      </c>
      <c r="AE23" s="21">
        <f t="shared" si="2"/>
        <v>0</v>
      </c>
      <c r="AF23" s="21">
        <f t="shared" si="2"/>
        <v>0</v>
      </c>
      <c r="AG23" s="21">
        <f t="shared" si="2"/>
        <v>16.080000000000002</v>
      </c>
      <c r="AH23" s="21">
        <f t="shared" si="2"/>
        <v>0</v>
      </c>
      <c r="AI23" s="21">
        <f t="shared" si="2"/>
        <v>0</v>
      </c>
      <c r="AJ23" s="21">
        <f t="shared" si="2"/>
        <v>0</v>
      </c>
      <c r="AK23" s="21">
        <f t="shared" si="2"/>
        <v>512.12</v>
      </c>
      <c r="AL23" s="21">
        <f t="shared" si="2"/>
        <v>0</v>
      </c>
      <c r="AM23" s="21">
        <f t="shared" si="2"/>
        <v>2.448</v>
      </c>
      <c r="AN23" s="21">
        <f t="shared" si="2"/>
        <v>0</v>
      </c>
      <c r="AO23" s="21">
        <f t="shared" si="2"/>
        <v>0</v>
      </c>
      <c r="AP23" s="21">
        <f t="shared" si="2"/>
        <v>0</v>
      </c>
      <c r="AQ23" s="21">
        <f t="shared" si="2"/>
        <v>245.23</v>
      </c>
      <c r="AR23" s="21">
        <f t="shared" si="2"/>
        <v>0</v>
      </c>
      <c r="AS23" s="21">
        <f t="shared" si="2"/>
        <v>0</v>
      </c>
      <c r="AT23" s="21">
        <f t="shared" si="2"/>
        <v>8.9</v>
      </c>
      <c r="AU23" s="21">
        <f t="shared" si="2"/>
        <v>0</v>
      </c>
      <c r="AV23" s="21">
        <f t="shared" si="2"/>
        <v>0</v>
      </c>
      <c r="AW23" s="21">
        <f t="shared" si="2"/>
        <v>0</v>
      </c>
      <c r="AX23" s="21">
        <f t="shared" si="2"/>
        <v>113.25</v>
      </c>
      <c r="AY23" s="21">
        <f t="shared" si="2"/>
        <v>0</v>
      </c>
      <c r="AZ23" s="21">
        <f t="shared" si="2"/>
        <v>0</v>
      </c>
      <c r="BA23" s="21">
        <f t="shared" si="2"/>
        <v>0</v>
      </c>
      <c r="BB23" s="21">
        <f t="shared" si="2"/>
        <v>328.176</v>
      </c>
      <c r="BC23" s="10"/>
      <c r="BD23" s="8"/>
    </row>
    <row r="24" spans="1:56" ht="15" thickBot="1">
      <c r="A24" s="81"/>
      <c r="B24" s="69"/>
      <c r="C24" s="69"/>
      <c r="D24" s="21"/>
      <c r="E24" s="21"/>
      <c r="F24" s="21"/>
      <c r="G24" s="21"/>
      <c r="H24" s="21"/>
      <c r="I24" s="21"/>
      <c r="J24" s="21"/>
      <c r="K24" s="21"/>
      <c r="L24" s="21">
        <f>SUM(L15,L17,L19,L21,L22,)</f>
        <v>35.09</v>
      </c>
      <c r="M24" s="21">
        <f aca="true" t="shared" si="3" ref="M24:BB24">SUM(M15,M17,M19,M21,M22,)</f>
        <v>0</v>
      </c>
      <c r="N24" s="21">
        <f t="shared" si="3"/>
        <v>0</v>
      </c>
      <c r="O24" s="21">
        <f t="shared" si="3"/>
        <v>0</v>
      </c>
      <c r="P24" s="21">
        <f t="shared" si="3"/>
        <v>0</v>
      </c>
      <c r="Q24" s="21">
        <f t="shared" si="3"/>
        <v>22.65</v>
      </c>
      <c r="R24" s="21">
        <f t="shared" si="3"/>
        <v>0</v>
      </c>
      <c r="S24" s="21">
        <f t="shared" si="3"/>
        <v>0</v>
      </c>
      <c r="T24" s="21">
        <f t="shared" si="3"/>
        <v>0</v>
      </c>
      <c r="U24" s="21">
        <f t="shared" si="3"/>
        <v>0</v>
      </c>
      <c r="V24" s="21">
        <f t="shared" si="3"/>
        <v>110.86</v>
      </c>
      <c r="W24" s="21">
        <f t="shared" si="3"/>
        <v>0</v>
      </c>
      <c r="X24" s="21">
        <f t="shared" si="3"/>
        <v>0</v>
      </c>
      <c r="Y24" s="21">
        <f t="shared" si="3"/>
        <v>792.8</v>
      </c>
      <c r="Z24" s="21">
        <f t="shared" si="3"/>
        <v>0</v>
      </c>
      <c r="AA24" s="21">
        <f t="shared" si="3"/>
        <v>0</v>
      </c>
      <c r="AB24" s="21">
        <f t="shared" si="3"/>
        <v>0</v>
      </c>
      <c r="AC24" s="21">
        <f t="shared" si="3"/>
        <v>0</v>
      </c>
      <c r="AD24" s="21">
        <f t="shared" si="3"/>
        <v>0.6649999999999999</v>
      </c>
      <c r="AE24" s="21">
        <f t="shared" si="3"/>
        <v>0</v>
      </c>
      <c r="AF24" s="21">
        <f t="shared" si="3"/>
        <v>0</v>
      </c>
      <c r="AG24" s="21">
        <f t="shared" si="3"/>
        <v>24.180000000000003</v>
      </c>
      <c r="AH24" s="21">
        <f t="shared" si="3"/>
        <v>0</v>
      </c>
      <c r="AI24" s="21">
        <f t="shared" si="3"/>
        <v>0</v>
      </c>
      <c r="AJ24" s="21">
        <f t="shared" si="3"/>
        <v>0</v>
      </c>
      <c r="AK24" s="21">
        <f t="shared" si="3"/>
        <v>1168</v>
      </c>
      <c r="AL24" s="21">
        <f t="shared" si="3"/>
        <v>0</v>
      </c>
      <c r="AM24" s="21">
        <f t="shared" si="3"/>
        <v>2.853</v>
      </c>
      <c r="AN24" s="21">
        <f t="shared" si="3"/>
        <v>0</v>
      </c>
      <c r="AO24" s="21">
        <f t="shared" si="3"/>
        <v>0</v>
      </c>
      <c r="AP24" s="21">
        <f t="shared" si="3"/>
        <v>0</v>
      </c>
      <c r="AQ24" s="21">
        <f t="shared" si="3"/>
        <v>272.09999999999997</v>
      </c>
      <c r="AR24" s="21">
        <f t="shared" si="3"/>
        <v>0</v>
      </c>
      <c r="AS24" s="21">
        <f t="shared" si="3"/>
        <v>0</v>
      </c>
      <c r="AT24" s="21">
        <f t="shared" si="3"/>
        <v>10.07</v>
      </c>
      <c r="AU24" s="21">
        <f t="shared" si="3"/>
        <v>0</v>
      </c>
      <c r="AV24" s="21">
        <f t="shared" si="3"/>
        <v>0</v>
      </c>
      <c r="AW24" s="21">
        <f t="shared" si="3"/>
        <v>0</v>
      </c>
      <c r="AX24" s="21">
        <f t="shared" si="3"/>
        <v>127.2</v>
      </c>
      <c r="AY24" s="21">
        <f t="shared" si="3"/>
        <v>0</v>
      </c>
      <c r="AZ24" s="21">
        <f t="shared" si="3"/>
        <v>0</v>
      </c>
      <c r="BA24" s="21">
        <f t="shared" si="3"/>
        <v>0</v>
      </c>
      <c r="BB24" s="21">
        <f t="shared" si="3"/>
        <v>363.367</v>
      </c>
      <c r="BC24" s="3"/>
      <c r="BD24" s="9"/>
    </row>
    <row r="25" spans="1:56" ht="15.75" customHeight="1" thickBot="1">
      <c r="A25" s="73" t="s">
        <v>35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1"/>
      <c r="BD25" s="2"/>
    </row>
    <row r="26" spans="1:56" ht="15" customHeight="1" thickBot="1">
      <c r="A26" s="21">
        <v>278</v>
      </c>
      <c r="B26" s="69" t="s">
        <v>36</v>
      </c>
      <c r="C26" s="69"/>
      <c r="D26" s="21">
        <v>200</v>
      </c>
      <c r="E26" s="21"/>
      <c r="F26" s="21"/>
      <c r="G26" s="21"/>
      <c r="H26" s="21">
        <v>200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v>25.4</v>
      </c>
      <c r="W26" s="21"/>
      <c r="X26" s="21"/>
      <c r="Y26" s="22">
        <v>106</v>
      </c>
      <c r="Z26" s="21"/>
      <c r="AA26" s="21"/>
      <c r="AB26" s="21"/>
      <c r="AC26" s="21"/>
      <c r="AD26" s="21">
        <v>0.05</v>
      </c>
      <c r="AE26" s="21"/>
      <c r="AF26" s="21"/>
      <c r="AG26" s="21">
        <v>50</v>
      </c>
      <c r="AH26" s="21"/>
      <c r="AI26" s="21"/>
      <c r="AJ26" s="21"/>
      <c r="AK26" s="21">
        <v>14.7</v>
      </c>
      <c r="AL26" s="21"/>
      <c r="AM26" s="21">
        <v>0.2</v>
      </c>
      <c r="AN26" s="21"/>
      <c r="AO26" s="21"/>
      <c r="AP26" s="21"/>
      <c r="AQ26" s="22">
        <v>16</v>
      </c>
      <c r="AR26" s="21"/>
      <c r="AS26" s="21"/>
      <c r="AT26" s="21">
        <v>0.54</v>
      </c>
      <c r="AU26" s="21"/>
      <c r="AV26" s="21"/>
      <c r="AW26" s="21"/>
      <c r="AX26" s="21">
        <v>5.98</v>
      </c>
      <c r="AY26" s="21"/>
      <c r="AZ26" s="21"/>
      <c r="BA26" s="21"/>
      <c r="BB26" s="21">
        <v>6.9</v>
      </c>
      <c r="BC26" s="10"/>
      <c r="BD26" s="8"/>
    </row>
    <row r="27" spans="1:56" ht="15" thickBot="1">
      <c r="A27" s="21"/>
      <c r="B27" s="69" t="s">
        <v>37</v>
      </c>
      <c r="C27" s="69"/>
      <c r="D27" s="21">
        <v>250</v>
      </c>
      <c r="E27" s="21"/>
      <c r="F27" s="21"/>
      <c r="G27" s="21"/>
      <c r="H27" s="21">
        <v>250</v>
      </c>
      <c r="I27" s="21"/>
      <c r="J27" s="21"/>
      <c r="K27" s="21"/>
      <c r="L27" s="21">
        <v>3</v>
      </c>
      <c r="M27" s="21"/>
      <c r="N27" s="21"/>
      <c r="O27" s="21"/>
      <c r="P27" s="21"/>
      <c r="Q27" s="21">
        <v>0.2</v>
      </c>
      <c r="R27" s="21"/>
      <c r="S27" s="21"/>
      <c r="T27" s="21"/>
      <c r="U27" s="21"/>
      <c r="V27" s="21">
        <v>43.6</v>
      </c>
      <c r="W27" s="21"/>
      <c r="X27" s="21"/>
      <c r="Y27" s="22">
        <v>118</v>
      </c>
      <c r="Z27" s="21"/>
      <c r="AA27" s="21"/>
      <c r="AB27" s="21"/>
      <c r="AC27" s="21"/>
      <c r="AD27" s="21">
        <v>0.08</v>
      </c>
      <c r="AE27" s="21"/>
      <c r="AF27" s="21"/>
      <c r="AG27" s="21">
        <v>20</v>
      </c>
      <c r="AH27" s="21"/>
      <c r="AI27" s="21"/>
      <c r="AJ27" s="21"/>
      <c r="AK27" s="21">
        <v>5</v>
      </c>
      <c r="AL27" s="21"/>
      <c r="AM27" s="21">
        <v>0.2</v>
      </c>
      <c r="AN27" s="21"/>
      <c r="AO27" s="21"/>
      <c r="AP27" s="21"/>
      <c r="AQ27" s="22">
        <v>16</v>
      </c>
      <c r="AR27" s="21"/>
      <c r="AS27" s="21"/>
      <c r="AT27" s="21">
        <v>1200</v>
      </c>
      <c r="AU27" s="21"/>
      <c r="AV27" s="21"/>
      <c r="AW27" s="21"/>
      <c r="AX27" s="21">
        <v>9</v>
      </c>
      <c r="AY27" s="21"/>
      <c r="AZ27" s="21"/>
      <c r="BA27" s="21"/>
      <c r="BB27" s="21">
        <v>11</v>
      </c>
      <c r="BC27" s="4"/>
      <c r="BD27" s="5"/>
    </row>
    <row r="28" spans="1:56" ht="15" thickBot="1">
      <c r="A28" s="21"/>
      <c r="B28" s="69" t="s">
        <v>58</v>
      </c>
      <c r="C28" s="69"/>
      <c r="D28" s="21">
        <v>50</v>
      </c>
      <c r="E28" s="21"/>
      <c r="F28" s="21"/>
      <c r="G28" s="21"/>
      <c r="H28" s="21">
        <v>50</v>
      </c>
      <c r="I28" s="21"/>
      <c r="J28" s="21"/>
      <c r="K28" s="21"/>
      <c r="L28" s="21">
        <v>2.75</v>
      </c>
      <c r="M28" s="21"/>
      <c r="N28" s="21"/>
      <c r="O28" s="21"/>
      <c r="P28" s="21"/>
      <c r="Q28" s="21">
        <v>16.2</v>
      </c>
      <c r="R28" s="21"/>
      <c r="S28" s="21"/>
      <c r="T28" s="21"/>
      <c r="U28" s="21"/>
      <c r="V28" s="21">
        <v>28.05</v>
      </c>
      <c r="W28" s="21"/>
      <c r="X28" s="21"/>
      <c r="Y28" s="22">
        <v>267.5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2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4"/>
      <c r="BD28" s="5"/>
    </row>
    <row r="29" spans="1:56" ht="15" thickBot="1">
      <c r="A29" s="21"/>
      <c r="B29" s="69" t="s">
        <v>38</v>
      </c>
      <c r="C29" s="69"/>
      <c r="D29" s="21"/>
      <c r="E29" s="21"/>
      <c r="F29" s="21"/>
      <c r="G29" s="21"/>
      <c r="H29" s="21"/>
      <c r="I29" s="21"/>
      <c r="J29" s="21"/>
      <c r="K29" s="21"/>
      <c r="L29" s="21">
        <f>SUM(L26,L27:L28)</f>
        <v>5.75</v>
      </c>
      <c r="M29" s="21">
        <f aca="true" t="shared" si="4" ref="M29:BB29">SUM(M26,M27:M28)</f>
        <v>0</v>
      </c>
      <c r="N29" s="21">
        <f t="shared" si="4"/>
        <v>0</v>
      </c>
      <c r="O29" s="21">
        <f t="shared" si="4"/>
        <v>0</v>
      </c>
      <c r="P29" s="21">
        <f t="shared" si="4"/>
        <v>0</v>
      </c>
      <c r="Q29" s="21">
        <f t="shared" si="4"/>
        <v>16.4</v>
      </c>
      <c r="R29" s="21">
        <f t="shared" si="4"/>
        <v>0</v>
      </c>
      <c r="S29" s="21">
        <f t="shared" si="4"/>
        <v>0</v>
      </c>
      <c r="T29" s="21">
        <f t="shared" si="4"/>
        <v>0</v>
      </c>
      <c r="U29" s="21">
        <f t="shared" si="4"/>
        <v>0</v>
      </c>
      <c r="V29" s="21">
        <f t="shared" si="4"/>
        <v>97.05</v>
      </c>
      <c r="W29" s="21">
        <f t="shared" si="4"/>
        <v>0</v>
      </c>
      <c r="X29" s="21">
        <f t="shared" si="4"/>
        <v>0</v>
      </c>
      <c r="Y29" s="21">
        <f t="shared" si="4"/>
        <v>491.5</v>
      </c>
      <c r="Z29" s="21">
        <f t="shared" si="4"/>
        <v>0</v>
      </c>
      <c r="AA29" s="21">
        <f t="shared" si="4"/>
        <v>0</v>
      </c>
      <c r="AB29" s="21">
        <f t="shared" si="4"/>
        <v>0</v>
      </c>
      <c r="AC29" s="21">
        <f t="shared" si="4"/>
        <v>0</v>
      </c>
      <c r="AD29" s="21">
        <f t="shared" si="4"/>
        <v>0.13</v>
      </c>
      <c r="AE29" s="21">
        <f t="shared" si="4"/>
        <v>0</v>
      </c>
      <c r="AF29" s="21">
        <f t="shared" si="4"/>
        <v>0</v>
      </c>
      <c r="AG29" s="21">
        <f t="shared" si="4"/>
        <v>70</v>
      </c>
      <c r="AH29" s="21">
        <f t="shared" si="4"/>
        <v>0</v>
      </c>
      <c r="AI29" s="21">
        <f t="shared" si="4"/>
        <v>0</v>
      </c>
      <c r="AJ29" s="21">
        <f t="shared" si="4"/>
        <v>0</v>
      </c>
      <c r="AK29" s="21">
        <f t="shared" si="4"/>
        <v>19.7</v>
      </c>
      <c r="AL29" s="21">
        <f t="shared" si="4"/>
        <v>0</v>
      </c>
      <c r="AM29" s="21">
        <f t="shared" si="4"/>
        <v>0.4</v>
      </c>
      <c r="AN29" s="21">
        <f t="shared" si="4"/>
        <v>0</v>
      </c>
      <c r="AO29" s="21">
        <f t="shared" si="4"/>
        <v>0</v>
      </c>
      <c r="AP29" s="21">
        <f t="shared" si="4"/>
        <v>0</v>
      </c>
      <c r="AQ29" s="21">
        <f t="shared" si="4"/>
        <v>32</v>
      </c>
      <c r="AR29" s="21">
        <f t="shared" si="4"/>
        <v>0</v>
      </c>
      <c r="AS29" s="21">
        <f t="shared" si="4"/>
        <v>0</v>
      </c>
      <c r="AT29" s="21">
        <f t="shared" si="4"/>
        <v>1200.54</v>
      </c>
      <c r="AU29" s="21">
        <f t="shared" si="4"/>
        <v>0</v>
      </c>
      <c r="AV29" s="21">
        <f t="shared" si="4"/>
        <v>0</v>
      </c>
      <c r="AW29" s="21">
        <f t="shared" si="4"/>
        <v>0</v>
      </c>
      <c r="AX29" s="21">
        <f t="shared" si="4"/>
        <v>14.98</v>
      </c>
      <c r="AY29" s="21">
        <f t="shared" si="4"/>
        <v>0</v>
      </c>
      <c r="AZ29" s="21">
        <f t="shared" si="4"/>
        <v>0</v>
      </c>
      <c r="BA29" s="21">
        <f t="shared" si="4"/>
        <v>0</v>
      </c>
      <c r="BB29" s="21">
        <f t="shared" si="4"/>
        <v>17.9</v>
      </c>
      <c r="BC29" s="4"/>
      <c r="BD29" s="5"/>
    </row>
    <row r="30" spans="1:56" ht="15" customHeight="1">
      <c r="A30" s="69"/>
      <c r="B30" s="70" t="s">
        <v>39</v>
      </c>
      <c r="C30" s="70"/>
      <c r="D30" s="40"/>
      <c r="E30" s="40"/>
      <c r="F30" s="40"/>
      <c r="G30" s="40"/>
      <c r="H30" s="40"/>
      <c r="I30" s="40"/>
      <c r="J30" s="40"/>
      <c r="K30" s="40"/>
      <c r="L30" s="40">
        <f aca="true" t="shared" si="5" ref="L30:BB30">SUM(L11,L23,L29)</f>
        <v>48.87</v>
      </c>
      <c r="M30" s="40">
        <f t="shared" si="5"/>
        <v>0</v>
      </c>
      <c r="N30" s="40">
        <f t="shared" si="5"/>
        <v>0</v>
      </c>
      <c r="O30" s="40">
        <f t="shared" si="5"/>
        <v>0</v>
      </c>
      <c r="P30" s="40">
        <f t="shared" si="5"/>
        <v>0</v>
      </c>
      <c r="Q30" s="40">
        <f t="shared" si="5"/>
        <v>48.46</v>
      </c>
      <c r="R30" s="40">
        <f t="shared" si="5"/>
        <v>0</v>
      </c>
      <c r="S30" s="40">
        <f t="shared" si="5"/>
        <v>0</v>
      </c>
      <c r="T30" s="40">
        <f t="shared" si="5"/>
        <v>0</v>
      </c>
      <c r="U30" s="40">
        <f t="shared" si="5"/>
        <v>0</v>
      </c>
      <c r="V30" s="40">
        <f t="shared" si="5"/>
        <v>258.42</v>
      </c>
      <c r="W30" s="40">
        <f t="shared" si="5"/>
        <v>0</v>
      </c>
      <c r="X30" s="40">
        <f t="shared" si="5"/>
        <v>0</v>
      </c>
      <c r="Y30" s="40">
        <f t="shared" si="5"/>
        <v>1618.21</v>
      </c>
      <c r="Z30" s="40">
        <f t="shared" si="5"/>
        <v>0</v>
      </c>
      <c r="AA30" s="40">
        <f t="shared" si="5"/>
        <v>0</v>
      </c>
      <c r="AB30" s="40">
        <f t="shared" si="5"/>
        <v>0</v>
      </c>
      <c r="AC30" s="40">
        <f t="shared" si="5"/>
        <v>0</v>
      </c>
      <c r="AD30" s="40">
        <f t="shared" si="5"/>
        <v>0.943</v>
      </c>
      <c r="AE30" s="40">
        <f t="shared" si="5"/>
        <v>0</v>
      </c>
      <c r="AF30" s="40">
        <f t="shared" si="5"/>
        <v>0</v>
      </c>
      <c r="AG30" s="40">
        <f t="shared" si="5"/>
        <v>137.53</v>
      </c>
      <c r="AH30" s="40">
        <f t="shared" si="5"/>
        <v>0</v>
      </c>
      <c r="AI30" s="40">
        <f t="shared" si="5"/>
        <v>0</v>
      </c>
      <c r="AJ30" s="40">
        <f t="shared" si="5"/>
        <v>0</v>
      </c>
      <c r="AK30" s="40">
        <f t="shared" si="5"/>
        <v>656.0200000000001</v>
      </c>
      <c r="AL30" s="40">
        <f t="shared" si="5"/>
        <v>0</v>
      </c>
      <c r="AM30" s="40">
        <f t="shared" si="5"/>
        <v>4.223</v>
      </c>
      <c r="AN30" s="40">
        <f t="shared" si="5"/>
        <v>0</v>
      </c>
      <c r="AO30" s="40">
        <f t="shared" si="5"/>
        <v>0</v>
      </c>
      <c r="AP30" s="40">
        <f t="shared" si="5"/>
        <v>0</v>
      </c>
      <c r="AQ30" s="40">
        <f t="shared" si="5"/>
        <v>544.21</v>
      </c>
      <c r="AR30" s="40">
        <f t="shared" si="5"/>
        <v>0</v>
      </c>
      <c r="AS30" s="40">
        <f t="shared" si="5"/>
        <v>0</v>
      </c>
      <c r="AT30" s="40">
        <f t="shared" si="5"/>
        <v>1210.83</v>
      </c>
      <c r="AU30" s="40">
        <f t="shared" si="5"/>
        <v>0</v>
      </c>
      <c r="AV30" s="40">
        <f t="shared" si="5"/>
        <v>0</v>
      </c>
      <c r="AW30" s="40">
        <f t="shared" si="5"/>
        <v>0</v>
      </c>
      <c r="AX30" s="40">
        <f t="shared" si="5"/>
        <v>252.45</v>
      </c>
      <c r="AY30" s="40">
        <f t="shared" si="5"/>
        <v>0</v>
      </c>
      <c r="AZ30" s="40">
        <f t="shared" si="5"/>
        <v>0</v>
      </c>
      <c r="BA30" s="40">
        <f t="shared" si="5"/>
        <v>0</v>
      </c>
      <c r="BB30" s="40">
        <f t="shared" si="5"/>
        <v>703.876</v>
      </c>
      <c r="BC30" s="10"/>
      <c r="BD30" s="8"/>
    </row>
    <row r="31" spans="1:56" ht="15" thickBot="1">
      <c r="A31" s="69"/>
      <c r="B31" s="70"/>
      <c r="C31" s="70"/>
      <c r="D31" s="40"/>
      <c r="E31" s="40"/>
      <c r="F31" s="40"/>
      <c r="G31" s="40"/>
      <c r="H31" s="40"/>
      <c r="I31" s="40"/>
      <c r="J31" s="40"/>
      <c r="K31" s="40"/>
      <c r="L31" s="40">
        <f aca="true" t="shared" si="6" ref="L31:BB31">SUM(L12,L24,L29)</f>
        <v>65.97</v>
      </c>
      <c r="M31" s="40">
        <f t="shared" si="6"/>
        <v>0</v>
      </c>
      <c r="N31" s="40">
        <f t="shared" si="6"/>
        <v>0</v>
      </c>
      <c r="O31" s="40">
        <f t="shared" si="6"/>
        <v>0</v>
      </c>
      <c r="P31" s="40">
        <f t="shared" si="6"/>
        <v>0</v>
      </c>
      <c r="Q31" s="40">
        <f t="shared" si="6"/>
        <v>58.66</v>
      </c>
      <c r="R31" s="40">
        <f t="shared" si="6"/>
        <v>0</v>
      </c>
      <c r="S31" s="40">
        <f t="shared" si="6"/>
        <v>0</v>
      </c>
      <c r="T31" s="40">
        <f t="shared" si="6"/>
        <v>0</v>
      </c>
      <c r="U31" s="40">
        <f t="shared" si="6"/>
        <v>0</v>
      </c>
      <c r="V31" s="40">
        <f t="shared" si="6"/>
        <v>302.93</v>
      </c>
      <c r="W31" s="40">
        <f t="shared" si="6"/>
        <v>0</v>
      </c>
      <c r="X31" s="40">
        <f t="shared" si="6"/>
        <v>0</v>
      </c>
      <c r="Y31" s="40">
        <f t="shared" si="6"/>
        <v>2132.4</v>
      </c>
      <c r="Z31" s="40">
        <f t="shared" si="6"/>
        <v>0</v>
      </c>
      <c r="AA31" s="40">
        <f t="shared" si="6"/>
        <v>0</v>
      </c>
      <c r="AB31" s="40">
        <f t="shared" si="6"/>
        <v>0</v>
      </c>
      <c r="AC31" s="40">
        <f t="shared" si="6"/>
        <v>0</v>
      </c>
      <c r="AD31" s="40">
        <f t="shared" si="6"/>
        <v>1.241</v>
      </c>
      <c r="AE31" s="40">
        <f t="shared" si="6"/>
        <v>0</v>
      </c>
      <c r="AF31" s="40">
        <f t="shared" si="6"/>
        <v>0</v>
      </c>
      <c r="AG31" s="40">
        <f t="shared" si="6"/>
        <v>197.13</v>
      </c>
      <c r="AH31" s="40">
        <f t="shared" si="6"/>
        <v>0</v>
      </c>
      <c r="AI31" s="40">
        <f t="shared" si="6"/>
        <v>0</v>
      </c>
      <c r="AJ31" s="40">
        <f t="shared" si="6"/>
        <v>0</v>
      </c>
      <c r="AK31" s="40">
        <f t="shared" si="6"/>
        <v>1436.1000000000001</v>
      </c>
      <c r="AL31" s="40">
        <f t="shared" si="6"/>
        <v>0</v>
      </c>
      <c r="AM31" s="40">
        <f t="shared" si="6"/>
        <v>6.003</v>
      </c>
      <c r="AN31" s="40">
        <f t="shared" si="6"/>
        <v>0</v>
      </c>
      <c r="AO31" s="40">
        <f t="shared" si="6"/>
        <v>0</v>
      </c>
      <c r="AP31" s="40">
        <f t="shared" si="6"/>
        <v>0</v>
      </c>
      <c r="AQ31" s="40">
        <f t="shared" si="6"/>
        <v>850.71</v>
      </c>
      <c r="AR31" s="40">
        <f t="shared" si="6"/>
        <v>0</v>
      </c>
      <c r="AS31" s="40">
        <f t="shared" si="6"/>
        <v>0</v>
      </c>
      <c r="AT31" s="40">
        <f t="shared" si="6"/>
        <v>1213.47</v>
      </c>
      <c r="AU31" s="40">
        <f t="shared" si="6"/>
        <v>0</v>
      </c>
      <c r="AV31" s="40">
        <f t="shared" si="6"/>
        <v>0</v>
      </c>
      <c r="AW31" s="40">
        <f t="shared" si="6"/>
        <v>0</v>
      </c>
      <c r="AX31" s="40">
        <f t="shared" si="6"/>
        <v>390.62</v>
      </c>
      <c r="AY31" s="40">
        <f t="shared" si="6"/>
        <v>0</v>
      </c>
      <c r="AZ31" s="40">
        <f t="shared" si="6"/>
        <v>0</v>
      </c>
      <c r="BA31" s="40">
        <f t="shared" si="6"/>
        <v>0</v>
      </c>
      <c r="BB31" s="40">
        <f t="shared" si="6"/>
        <v>1096.8670000000002</v>
      </c>
      <c r="BC31" s="3"/>
      <c r="BD31" s="9"/>
    </row>
    <row r="32" spans="1:56" ht="15" thickBot="1">
      <c r="A32" s="58"/>
      <c r="B32" s="24"/>
      <c r="C32" s="2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3"/>
      <c r="BD32" s="9"/>
    </row>
    <row r="33" spans="1:56" ht="15" thickBot="1">
      <c r="A33" s="58"/>
      <c r="B33" s="24"/>
      <c r="C33" s="2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3"/>
      <c r="BD33" s="9"/>
    </row>
    <row r="34" spans="1:56" ht="15.75" customHeight="1" thickBot="1">
      <c r="A34" s="62" t="s">
        <v>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1"/>
      <c r="BD34" s="2"/>
    </row>
    <row r="35" spans="1:56" ht="24.75" customHeight="1" thickBot="1">
      <c r="A35" s="74" t="s">
        <v>1</v>
      </c>
      <c r="B35" s="65" t="s">
        <v>2</v>
      </c>
      <c r="C35" s="76"/>
      <c r="D35" s="60" t="s">
        <v>3</v>
      </c>
      <c r="E35" s="61"/>
      <c r="F35" s="61"/>
      <c r="G35" s="61"/>
      <c r="H35" s="61"/>
      <c r="I35" s="31"/>
      <c r="J35" s="31"/>
      <c r="K35" s="32"/>
      <c r="L35" s="60" t="s">
        <v>4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30"/>
      <c r="X35" s="33"/>
      <c r="Y35" s="65" t="s">
        <v>5</v>
      </c>
      <c r="Z35" s="34"/>
      <c r="AA35" s="34"/>
      <c r="AB35" s="34"/>
      <c r="AC35" s="28"/>
      <c r="AD35" s="60" t="s">
        <v>6</v>
      </c>
      <c r="AE35" s="61"/>
      <c r="AF35" s="61"/>
      <c r="AG35" s="61"/>
      <c r="AH35" s="61"/>
      <c r="AI35" s="61"/>
      <c r="AJ35" s="61"/>
      <c r="AK35" s="61"/>
      <c r="AL35" s="61"/>
      <c r="AM35" s="61"/>
      <c r="AN35" s="30"/>
      <c r="AO35" s="30"/>
      <c r="AP35" s="33"/>
      <c r="AQ35" s="60" t="s">
        <v>7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"/>
      <c r="BD35" s="7"/>
    </row>
    <row r="36" spans="1:56" ht="30" customHeight="1" thickBot="1">
      <c r="A36" s="75"/>
      <c r="B36" s="66"/>
      <c r="C36" s="77"/>
      <c r="D36" s="29" t="s">
        <v>8</v>
      </c>
      <c r="E36" s="30"/>
      <c r="F36" s="30"/>
      <c r="G36" s="33"/>
      <c r="H36" s="29" t="s">
        <v>9</v>
      </c>
      <c r="I36" s="30"/>
      <c r="J36" s="30"/>
      <c r="K36" s="33"/>
      <c r="L36" s="29" t="s">
        <v>10</v>
      </c>
      <c r="M36" s="30"/>
      <c r="N36" s="30"/>
      <c r="O36" s="30"/>
      <c r="P36" s="33"/>
      <c r="Q36" s="29" t="s">
        <v>11</v>
      </c>
      <c r="R36" s="30"/>
      <c r="S36" s="30"/>
      <c r="T36" s="30"/>
      <c r="U36" s="33"/>
      <c r="V36" s="29" t="s">
        <v>12</v>
      </c>
      <c r="W36" s="30"/>
      <c r="X36" s="33"/>
      <c r="Y36" s="66"/>
      <c r="Z36" s="36"/>
      <c r="AA36" s="36"/>
      <c r="AB36" s="36"/>
      <c r="AC36" s="35"/>
      <c r="AD36" s="29" t="s">
        <v>13</v>
      </c>
      <c r="AE36" s="30"/>
      <c r="AF36" s="33"/>
      <c r="AG36" s="29" t="s">
        <v>14</v>
      </c>
      <c r="AH36" s="30"/>
      <c r="AI36" s="30"/>
      <c r="AJ36" s="33"/>
      <c r="AK36" s="29" t="s">
        <v>15</v>
      </c>
      <c r="AL36" s="33"/>
      <c r="AM36" s="29" t="s">
        <v>16</v>
      </c>
      <c r="AN36" s="30"/>
      <c r="AO36" s="30"/>
      <c r="AP36" s="33"/>
      <c r="AQ36" s="29" t="s">
        <v>17</v>
      </c>
      <c r="AR36" s="30"/>
      <c r="AS36" s="33"/>
      <c r="AT36" s="29" t="s">
        <v>18</v>
      </c>
      <c r="AU36" s="30"/>
      <c r="AV36" s="30"/>
      <c r="AW36" s="33"/>
      <c r="AX36" s="29" t="s">
        <v>19</v>
      </c>
      <c r="AY36" s="30"/>
      <c r="AZ36" s="30"/>
      <c r="BA36" s="33"/>
      <c r="BB36" s="29" t="s">
        <v>20</v>
      </c>
      <c r="BC36" s="6"/>
      <c r="BD36" s="7"/>
    </row>
    <row r="37" spans="1:56" ht="15.75" customHeight="1" thickBot="1">
      <c r="A37" s="64" t="s">
        <v>21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1"/>
      <c r="BD37" s="2"/>
    </row>
    <row r="38" spans="1:56" ht="15.75" customHeight="1">
      <c r="A38" s="69">
        <v>182</v>
      </c>
      <c r="B38" s="69" t="s">
        <v>41</v>
      </c>
      <c r="C38" s="69"/>
      <c r="D38" s="22">
        <v>250</v>
      </c>
      <c r="E38" s="22"/>
      <c r="F38" s="22"/>
      <c r="G38" s="22"/>
      <c r="H38" s="22">
        <v>300</v>
      </c>
      <c r="I38" s="22"/>
      <c r="J38" s="22"/>
      <c r="K38" s="22"/>
      <c r="L38" s="22">
        <v>4.18</v>
      </c>
      <c r="M38" s="22"/>
      <c r="N38" s="22"/>
      <c r="O38" s="22"/>
      <c r="P38" s="22"/>
      <c r="Q38" s="22">
        <v>4.65</v>
      </c>
      <c r="R38" s="22"/>
      <c r="S38" s="22"/>
      <c r="T38" s="22"/>
      <c r="U38" s="22"/>
      <c r="V38" s="22">
        <v>20.43</v>
      </c>
      <c r="W38" s="22"/>
      <c r="X38" s="22"/>
      <c r="Y38" s="22">
        <v>134</v>
      </c>
      <c r="Z38" s="22"/>
      <c r="AA38" s="22"/>
      <c r="AB38" s="22"/>
      <c r="AC38" s="22"/>
      <c r="AD38" s="22">
        <v>0.125</v>
      </c>
      <c r="AE38" s="22"/>
      <c r="AF38" s="22"/>
      <c r="AG38" s="22">
        <v>1.34</v>
      </c>
      <c r="AH38" s="22"/>
      <c r="AI38" s="22"/>
      <c r="AJ38" s="22"/>
      <c r="AK38" s="22">
        <v>81</v>
      </c>
      <c r="AL38" s="22"/>
      <c r="AM38" s="22">
        <v>0</v>
      </c>
      <c r="AN38" s="22"/>
      <c r="AO38" s="22"/>
      <c r="AP38" s="22"/>
      <c r="AQ38" s="22">
        <v>129.02</v>
      </c>
      <c r="AR38" s="22"/>
      <c r="AS38" s="22"/>
      <c r="AT38" s="22">
        <v>0.84</v>
      </c>
      <c r="AU38" s="22"/>
      <c r="AV38" s="22"/>
      <c r="AW38" s="22"/>
      <c r="AX38" s="22">
        <v>86.7</v>
      </c>
      <c r="AY38" s="22"/>
      <c r="AZ38" s="22"/>
      <c r="BA38" s="22"/>
      <c r="BB38" s="22">
        <v>257.3</v>
      </c>
      <c r="BC38" s="16"/>
      <c r="BD38" s="17"/>
    </row>
    <row r="39" spans="1:54" ht="15.75" customHeight="1">
      <c r="A39" s="69"/>
      <c r="B39" s="69"/>
      <c r="C39" s="69"/>
      <c r="D39" s="22"/>
      <c r="E39" s="22"/>
      <c r="F39" s="22"/>
      <c r="G39" s="22"/>
      <c r="H39" s="22"/>
      <c r="I39" s="22"/>
      <c r="J39" s="22"/>
      <c r="K39" s="22"/>
      <c r="L39" s="22">
        <v>4.18</v>
      </c>
      <c r="M39" s="22"/>
      <c r="N39" s="22"/>
      <c r="O39" s="22"/>
      <c r="P39" s="22"/>
      <c r="Q39" s="22">
        <v>4.65</v>
      </c>
      <c r="R39" s="22"/>
      <c r="S39" s="22"/>
      <c r="T39" s="22"/>
      <c r="U39" s="22"/>
      <c r="V39" s="22">
        <v>20.43</v>
      </c>
      <c r="W39" s="22"/>
      <c r="X39" s="22"/>
      <c r="Y39" s="22">
        <v>134</v>
      </c>
      <c r="Z39" s="22"/>
      <c r="AA39" s="22"/>
      <c r="AB39" s="22"/>
      <c r="AC39" s="22"/>
      <c r="AD39" s="22">
        <v>0.135</v>
      </c>
      <c r="AE39" s="22"/>
      <c r="AF39" s="22"/>
      <c r="AG39" s="22">
        <v>1.39</v>
      </c>
      <c r="AH39" s="22"/>
      <c r="AI39" s="22"/>
      <c r="AJ39" s="22"/>
      <c r="AK39" s="22">
        <v>81</v>
      </c>
      <c r="AL39" s="22"/>
      <c r="AM39" s="22">
        <v>0</v>
      </c>
      <c r="AN39" s="22"/>
      <c r="AO39" s="22"/>
      <c r="AP39" s="22"/>
      <c r="AQ39" s="22">
        <v>141.67</v>
      </c>
      <c r="AR39" s="22"/>
      <c r="AS39" s="22"/>
      <c r="AT39" s="22">
        <v>0.92</v>
      </c>
      <c r="AU39" s="22">
        <v>0.92</v>
      </c>
      <c r="AV39" s="22"/>
      <c r="AW39" s="22"/>
      <c r="AX39" s="22">
        <v>86.7</v>
      </c>
      <c r="AY39" s="22">
        <v>86.7</v>
      </c>
      <c r="AZ39" s="22"/>
      <c r="BA39" s="22"/>
      <c r="BB39" s="42">
        <v>257.3</v>
      </c>
    </row>
    <row r="40" spans="1:54" ht="15.75" customHeight="1">
      <c r="A40" s="22">
        <v>377</v>
      </c>
      <c r="B40" s="69" t="s">
        <v>23</v>
      </c>
      <c r="C40" s="69"/>
      <c r="D40" s="22">
        <v>200</v>
      </c>
      <c r="E40" s="22"/>
      <c r="F40" s="22"/>
      <c r="G40" s="22"/>
      <c r="H40" s="22">
        <v>200</v>
      </c>
      <c r="I40" s="22"/>
      <c r="J40" s="22"/>
      <c r="K40" s="22"/>
      <c r="L40" s="22">
        <v>0.1</v>
      </c>
      <c r="M40" s="22"/>
      <c r="N40" s="22"/>
      <c r="O40" s="22"/>
      <c r="P40" s="22"/>
      <c r="Q40" s="22">
        <v>0.02</v>
      </c>
      <c r="R40" s="22"/>
      <c r="S40" s="22"/>
      <c r="T40" s="22"/>
      <c r="U40" s="22"/>
      <c r="V40" s="22">
        <v>9.9</v>
      </c>
      <c r="W40" s="22"/>
      <c r="X40" s="22"/>
      <c r="Y40" s="22">
        <v>35</v>
      </c>
      <c r="Z40" s="22"/>
      <c r="AA40" s="22"/>
      <c r="AB40" s="22"/>
      <c r="AC40" s="22"/>
      <c r="AD40" s="22">
        <v>0.05</v>
      </c>
      <c r="AE40" s="22"/>
      <c r="AF40" s="22"/>
      <c r="AG40" s="22">
        <v>50</v>
      </c>
      <c r="AH40" s="22"/>
      <c r="AI40" s="22"/>
      <c r="AJ40" s="22"/>
      <c r="AK40" s="22"/>
      <c r="AL40" s="22"/>
      <c r="AM40" s="22"/>
      <c r="AN40" s="22"/>
      <c r="AO40" s="22"/>
      <c r="AP40" s="22"/>
      <c r="AQ40" s="22">
        <v>0.26</v>
      </c>
      <c r="AR40" s="22"/>
      <c r="AS40" s="22"/>
      <c r="AT40" s="22">
        <v>0.04</v>
      </c>
      <c r="AU40" s="22"/>
      <c r="AV40" s="22"/>
      <c r="AW40" s="22"/>
      <c r="AX40" s="22">
        <v>3</v>
      </c>
      <c r="AY40" s="22"/>
      <c r="AZ40" s="22"/>
      <c r="BA40" s="22"/>
      <c r="BB40" s="42">
        <v>4</v>
      </c>
    </row>
    <row r="41" spans="1:54" ht="15.75" customHeight="1">
      <c r="A41" s="22"/>
      <c r="B41" s="69" t="s">
        <v>24</v>
      </c>
      <c r="C41" s="69"/>
      <c r="D41" s="22">
        <v>70</v>
      </c>
      <c r="E41" s="22"/>
      <c r="F41" s="22"/>
      <c r="G41" s="22"/>
      <c r="H41" s="22">
        <v>70</v>
      </c>
      <c r="I41" s="22"/>
      <c r="J41" s="22"/>
      <c r="K41" s="22"/>
      <c r="L41" s="22">
        <v>2.25</v>
      </c>
      <c r="M41" s="22"/>
      <c r="N41" s="22"/>
      <c r="O41" s="22"/>
      <c r="P41" s="22"/>
      <c r="Q41" s="22">
        <v>0.87</v>
      </c>
      <c r="R41" s="22"/>
      <c r="S41" s="22"/>
      <c r="T41" s="22"/>
      <c r="U41" s="22"/>
      <c r="V41" s="22">
        <v>15.42</v>
      </c>
      <c r="W41" s="22"/>
      <c r="X41" s="22"/>
      <c r="Y41" s="22">
        <v>78.6</v>
      </c>
      <c r="Z41" s="22"/>
      <c r="AA41" s="22"/>
      <c r="AB41" s="22"/>
      <c r="AC41" s="22"/>
      <c r="AD41" s="22">
        <v>0.033</v>
      </c>
      <c r="AE41" s="22"/>
      <c r="AF41" s="22"/>
      <c r="AG41" s="22">
        <v>50</v>
      </c>
      <c r="AH41" s="22"/>
      <c r="AI41" s="22"/>
      <c r="AJ41" s="22"/>
      <c r="AK41" s="22"/>
      <c r="AL41" s="22"/>
      <c r="AM41" s="22">
        <v>1.3</v>
      </c>
      <c r="AN41" s="22"/>
      <c r="AO41" s="22"/>
      <c r="AP41" s="22"/>
      <c r="AQ41" s="22">
        <v>5.7</v>
      </c>
      <c r="AR41" s="22"/>
      <c r="AS41" s="22"/>
      <c r="AT41" s="22">
        <v>0.36</v>
      </c>
      <c r="AU41" s="22"/>
      <c r="AV41" s="22"/>
      <c r="AW41" s="22"/>
      <c r="AX41" s="22">
        <v>34</v>
      </c>
      <c r="AY41" s="22"/>
      <c r="AZ41" s="22"/>
      <c r="BA41" s="22"/>
      <c r="BB41" s="42">
        <v>89</v>
      </c>
    </row>
    <row r="42" spans="1:54" ht="15.75" customHeight="1">
      <c r="A42" s="21">
        <v>42</v>
      </c>
      <c r="B42" s="69" t="s">
        <v>25</v>
      </c>
      <c r="C42" s="69"/>
      <c r="D42" s="21">
        <v>20</v>
      </c>
      <c r="E42" s="21"/>
      <c r="F42" s="21"/>
      <c r="G42" s="21"/>
      <c r="H42" s="21">
        <v>20</v>
      </c>
      <c r="I42" s="21"/>
      <c r="J42" s="21"/>
      <c r="K42" s="21"/>
      <c r="L42" s="21">
        <v>3.48</v>
      </c>
      <c r="M42" s="21"/>
      <c r="N42" s="21"/>
      <c r="O42" s="21"/>
      <c r="P42" s="21"/>
      <c r="Q42" s="21">
        <v>4.43</v>
      </c>
      <c r="R42" s="21"/>
      <c r="S42" s="21"/>
      <c r="T42" s="21"/>
      <c r="U42" s="21"/>
      <c r="V42" s="21">
        <v>0</v>
      </c>
      <c r="W42" s="21"/>
      <c r="X42" s="21"/>
      <c r="Y42" s="22">
        <v>54.6</v>
      </c>
      <c r="Z42" s="21"/>
      <c r="AA42" s="21"/>
      <c r="AB42" s="21"/>
      <c r="AC42" s="21"/>
      <c r="AD42" s="21">
        <v>0.01</v>
      </c>
      <c r="AE42" s="21"/>
      <c r="AF42" s="21"/>
      <c r="AG42" s="21">
        <v>0.11</v>
      </c>
      <c r="AH42" s="21"/>
      <c r="AI42" s="21"/>
      <c r="AJ42" s="21"/>
      <c r="AK42" s="21">
        <v>43.2</v>
      </c>
      <c r="AL42" s="21"/>
      <c r="AM42" s="21">
        <v>0.075</v>
      </c>
      <c r="AN42" s="21"/>
      <c r="AO42" s="21"/>
      <c r="AP42" s="21"/>
      <c r="AQ42" s="22">
        <v>132</v>
      </c>
      <c r="AR42" s="21"/>
      <c r="AS42" s="21"/>
      <c r="AT42" s="21">
        <v>0.15</v>
      </c>
      <c r="AU42" s="21"/>
      <c r="AV42" s="21"/>
      <c r="AW42" s="21"/>
      <c r="AX42" s="21">
        <v>0.52</v>
      </c>
      <c r="AY42" s="21"/>
      <c r="AZ42" s="21"/>
      <c r="BA42" s="21"/>
      <c r="BB42" s="21">
        <v>7.5</v>
      </c>
    </row>
    <row r="43" spans="1:54" ht="15.75" customHeight="1">
      <c r="A43" s="21"/>
      <c r="B43" s="67" t="s">
        <v>38</v>
      </c>
      <c r="C43" s="68"/>
      <c r="D43" s="21"/>
      <c r="E43" s="21"/>
      <c r="F43" s="21"/>
      <c r="G43" s="21"/>
      <c r="H43" s="21"/>
      <c r="I43" s="21"/>
      <c r="J43" s="21"/>
      <c r="K43" s="21"/>
      <c r="L43" s="21">
        <f>SUM(L38,L40,L41,L42)</f>
        <v>10.01</v>
      </c>
      <c r="M43" s="21">
        <f aca="true" t="shared" si="7" ref="M43:BB43">SUM(M38,M40,M41,M42)</f>
        <v>0</v>
      </c>
      <c r="N43" s="21">
        <f t="shared" si="7"/>
        <v>0</v>
      </c>
      <c r="O43" s="21">
        <f t="shared" si="7"/>
        <v>0</v>
      </c>
      <c r="P43" s="21">
        <f t="shared" si="7"/>
        <v>0</v>
      </c>
      <c r="Q43" s="21">
        <f t="shared" si="7"/>
        <v>9.969999999999999</v>
      </c>
      <c r="R43" s="21">
        <f t="shared" si="7"/>
        <v>0</v>
      </c>
      <c r="S43" s="21">
        <f t="shared" si="7"/>
        <v>0</v>
      </c>
      <c r="T43" s="21">
        <f t="shared" si="7"/>
        <v>0</v>
      </c>
      <c r="U43" s="21">
        <f t="shared" si="7"/>
        <v>0</v>
      </c>
      <c r="V43" s="21">
        <f t="shared" si="7"/>
        <v>45.75</v>
      </c>
      <c r="W43" s="21">
        <f t="shared" si="7"/>
        <v>0</v>
      </c>
      <c r="X43" s="21">
        <f t="shared" si="7"/>
        <v>0</v>
      </c>
      <c r="Y43" s="21">
        <f t="shared" si="7"/>
        <v>302.2</v>
      </c>
      <c r="Z43" s="21">
        <f t="shared" si="7"/>
        <v>0</v>
      </c>
      <c r="AA43" s="21">
        <f t="shared" si="7"/>
        <v>0</v>
      </c>
      <c r="AB43" s="21">
        <f t="shared" si="7"/>
        <v>0</v>
      </c>
      <c r="AC43" s="21">
        <f t="shared" si="7"/>
        <v>0</v>
      </c>
      <c r="AD43" s="21">
        <f t="shared" si="7"/>
        <v>0.218</v>
      </c>
      <c r="AE43" s="21">
        <f t="shared" si="7"/>
        <v>0</v>
      </c>
      <c r="AF43" s="21">
        <f t="shared" si="7"/>
        <v>0</v>
      </c>
      <c r="AG43" s="21">
        <f t="shared" si="7"/>
        <v>101.45</v>
      </c>
      <c r="AH43" s="21">
        <f t="shared" si="7"/>
        <v>0</v>
      </c>
      <c r="AI43" s="21">
        <f t="shared" si="7"/>
        <v>0</v>
      </c>
      <c r="AJ43" s="21">
        <f t="shared" si="7"/>
        <v>0</v>
      </c>
      <c r="AK43" s="21">
        <f t="shared" si="7"/>
        <v>124.2</v>
      </c>
      <c r="AL43" s="21">
        <f t="shared" si="7"/>
        <v>0</v>
      </c>
      <c r="AM43" s="21">
        <f t="shared" si="7"/>
        <v>1.375</v>
      </c>
      <c r="AN43" s="21">
        <f t="shared" si="7"/>
        <v>0</v>
      </c>
      <c r="AO43" s="21">
        <f t="shared" si="7"/>
        <v>0</v>
      </c>
      <c r="AP43" s="21">
        <f t="shared" si="7"/>
        <v>0</v>
      </c>
      <c r="AQ43" s="21">
        <f t="shared" si="7"/>
        <v>266.98</v>
      </c>
      <c r="AR43" s="21">
        <f t="shared" si="7"/>
        <v>0</v>
      </c>
      <c r="AS43" s="21">
        <f t="shared" si="7"/>
        <v>0</v>
      </c>
      <c r="AT43" s="21">
        <f t="shared" si="7"/>
        <v>1.39</v>
      </c>
      <c r="AU43" s="21">
        <f t="shared" si="7"/>
        <v>0</v>
      </c>
      <c r="AV43" s="21">
        <f t="shared" si="7"/>
        <v>0</v>
      </c>
      <c r="AW43" s="21">
        <f t="shared" si="7"/>
        <v>0</v>
      </c>
      <c r="AX43" s="21">
        <f t="shared" si="7"/>
        <v>124.22</v>
      </c>
      <c r="AY43" s="21">
        <f t="shared" si="7"/>
        <v>0</v>
      </c>
      <c r="AZ43" s="21">
        <f t="shared" si="7"/>
        <v>0</v>
      </c>
      <c r="BA43" s="21">
        <f t="shared" si="7"/>
        <v>0</v>
      </c>
      <c r="BB43" s="21">
        <f t="shared" si="7"/>
        <v>357.8</v>
      </c>
    </row>
    <row r="44" spans="1:54" ht="15.75" customHeight="1" thickBot="1">
      <c r="A44" s="21"/>
      <c r="B44" s="43"/>
      <c r="C44" s="44"/>
      <c r="D44" s="21"/>
      <c r="E44" s="21"/>
      <c r="F44" s="21"/>
      <c r="G44" s="21"/>
      <c r="H44" s="21"/>
      <c r="I44" s="21"/>
      <c r="J44" s="21"/>
      <c r="K44" s="21"/>
      <c r="L44" s="21">
        <f>SUM(L39,L40,L41,L42)</f>
        <v>10.01</v>
      </c>
      <c r="M44" s="21">
        <f aca="true" t="shared" si="8" ref="M44:BB44">SUM(M39,M40,M41,M42)</f>
        <v>0</v>
      </c>
      <c r="N44" s="21">
        <f t="shared" si="8"/>
        <v>0</v>
      </c>
      <c r="O44" s="21">
        <f t="shared" si="8"/>
        <v>0</v>
      </c>
      <c r="P44" s="21">
        <f t="shared" si="8"/>
        <v>0</v>
      </c>
      <c r="Q44" s="21">
        <f t="shared" si="8"/>
        <v>9.969999999999999</v>
      </c>
      <c r="R44" s="21">
        <f t="shared" si="8"/>
        <v>0</v>
      </c>
      <c r="S44" s="21">
        <f t="shared" si="8"/>
        <v>0</v>
      </c>
      <c r="T44" s="21">
        <f t="shared" si="8"/>
        <v>0</v>
      </c>
      <c r="U44" s="21">
        <f t="shared" si="8"/>
        <v>0</v>
      </c>
      <c r="V44" s="21">
        <f t="shared" si="8"/>
        <v>45.75</v>
      </c>
      <c r="W44" s="21">
        <f t="shared" si="8"/>
        <v>0</v>
      </c>
      <c r="X44" s="21">
        <f t="shared" si="8"/>
        <v>0</v>
      </c>
      <c r="Y44" s="21">
        <f t="shared" si="8"/>
        <v>302.2</v>
      </c>
      <c r="Z44" s="21">
        <f t="shared" si="8"/>
        <v>0</v>
      </c>
      <c r="AA44" s="21">
        <f t="shared" si="8"/>
        <v>0</v>
      </c>
      <c r="AB44" s="21">
        <f t="shared" si="8"/>
        <v>0</v>
      </c>
      <c r="AC44" s="21">
        <f t="shared" si="8"/>
        <v>0</v>
      </c>
      <c r="AD44" s="21">
        <f t="shared" si="8"/>
        <v>0.228</v>
      </c>
      <c r="AE44" s="21">
        <f t="shared" si="8"/>
        <v>0</v>
      </c>
      <c r="AF44" s="21">
        <f t="shared" si="8"/>
        <v>0</v>
      </c>
      <c r="AG44" s="21">
        <f t="shared" si="8"/>
        <v>101.5</v>
      </c>
      <c r="AH44" s="21">
        <f t="shared" si="8"/>
        <v>0</v>
      </c>
      <c r="AI44" s="21">
        <f t="shared" si="8"/>
        <v>0</v>
      </c>
      <c r="AJ44" s="21">
        <f t="shared" si="8"/>
        <v>0</v>
      </c>
      <c r="AK44" s="21">
        <f t="shared" si="8"/>
        <v>124.2</v>
      </c>
      <c r="AL44" s="21">
        <f t="shared" si="8"/>
        <v>0</v>
      </c>
      <c r="AM44" s="21">
        <f t="shared" si="8"/>
        <v>1.375</v>
      </c>
      <c r="AN44" s="21">
        <f t="shared" si="8"/>
        <v>0</v>
      </c>
      <c r="AO44" s="21">
        <f t="shared" si="8"/>
        <v>0</v>
      </c>
      <c r="AP44" s="21">
        <f t="shared" si="8"/>
        <v>0</v>
      </c>
      <c r="AQ44" s="21">
        <f t="shared" si="8"/>
        <v>279.63</v>
      </c>
      <c r="AR44" s="21">
        <f t="shared" si="8"/>
        <v>0</v>
      </c>
      <c r="AS44" s="21">
        <f t="shared" si="8"/>
        <v>0</v>
      </c>
      <c r="AT44" s="21">
        <f t="shared" si="8"/>
        <v>1.47</v>
      </c>
      <c r="AU44" s="21">
        <f t="shared" si="8"/>
        <v>0.92</v>
      </c>
      <c r="AV44" s="21">
        <f t="shared" si="8"/>
        <v>0</v>
      </c>
      <c r="AW44" s="21">
        <f t="shared" si="8"/>
        <v>0</v>
      </c>
      <c r="AX44" s="21">
        <f t="shared" si="8"/>
        <v>124.22</v>
      </c>
      <c r="AY44" s="21">
        <f t="shared" si="8"/>
        <v>86.7</v>
      </c>
      <c r="AZ44" s="21">
        <f t="shared" si="8"/>
        <v>0</v>
      </c>
      <c r="BA44" s="21">
        <f t="shared" si="8"/>
        <v>0</v>
      </c>
      <c r="BB44" s="21">
        <f t="shared" si="8"/>
        <v>357.8</v>
      </c>
    </row>
    <row r="45" spans="1:56" ht="15.75" customHeight="1" thickBot="1">
      <c r="A45" s="62" t="s">
        <v>28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1"/>
      <c r="BD45" s="2"/>
    </row>
    <row r="46" spans="1:56" ht="15.75" customHeight="1" thickBot="1">
      <c r="A46" s="64">
        <v>15</v>
      </c>
      <c r="B46" s="69" t="s">
        <v>42</v>
      </c>
      <c r="C46" s="69"/>
      <c r="D46" s="22">
        <v>60</v>
      </c>
      <c r="E46" s="22"/>
      <c r="F46" s="22"/>
      <c r="G46" s="22"/>
      <c r="H46" s="22">
        <v>80</v>
      </c>
      <c r="I46" s="22"/>
      <c r="J46" s="22"/>
      <c r="K46" s="22"/>
      <c r="L46" s="22">
        <v>0.59</v>
      </c>
      <c r="M46" s="22"/>
      <c r="N46" s="22"/>
      <c r="O46" s="22"/>
      <c r="P46" s="22"/>
      <c r="Q46" s="22">
        <v>3.69</v>
      </c>
      <c r="R46" s="22"/>
      <c r="S46" s="22"/>
      <c r="T46" s="22"/>
      <c r="U46" s="22"/>
      <c r="V46" s="22">
        <v>2.24</v>
      </c>
      <c r="W46" s="22"/>
      <c r="X46" s="22"/>
      <c r="Y46" s="22">
        <v>44.52</v>
      </c>
      <c r="Z46" s="22"/>
      <c r="AA46" s="22"/>
      <c r="AB46" s="22"/>
      <c r="AC46" s="22"/>
      <c r="AD46" s="22">
        <v>0.03</v>
      </c>
      <c r="AE46" s="22"/>
      <c r="AF46" s="22"/>
      <c r="AG46" s="22">
        <v>10.06</v>
      </c>
      <c r="AH46" s="22"/>
      <c r="AI46" s="22"/>
      <c r="AJ46" s="22"/>
      <c r="AK46" s="22">
        <v>78.6</v>
      </c>
      <c r="AL46" s="22"/>
      <c r="AM46" s="22">
        <v>0.3</v>
      </c>
      <c r="AN46" s="22"/>
      <c r="AO46" s="22"/>
      <c r="AP46" s="22"/>
      <c r="AQ46" s="22">
        <v>11.21</v>
      </c>
      <c r="AR46" s="22"/>
      <c r="AS46" s="22"/>
      <c r="AT46" s="22">
        <v>0.44</v>
      </c>
      <c r="AU46" s="22"/>
      <c r="AV46" s="22"/>
      <c r="AW46" s="22"/>
      <c r="AX46" s="22">
        <v>8.2</v>
      </c>
      <c r="AY46" s="22"/>
      <c r="AZ46" s="22"/>
      <c r="BA46" s="22"/>
      <c r="BB46" s="22">
        <v>0.396</v>
      </c>
      <c r="BC46" s="16"/>
      <c r="BD46" s="17"/>
    </row>
    <row r="47" spans="1:56" ht="15.75" customHeight="1" thickBot="1">
      <c r="A47" s="62"/>
      <c r="B47" s="69"/>
      <c r="C47" s="69"/>
      <c r="D47" s="22"/>
      <c r="E47" s="22"/>
      <c r="F47" s="22"/>
      <c r="G47" s="22"/>
      <c r="H47" s="22"/>
      <c r="I47" s="22"/>
      <c r="J47" s="22"/>
      <c r="K47" s="22"/>
      <c r="L47" s="22">
        <v>0.98</v>
      </c>
      <c r="M47" s="22"/>
      <c r="N47" s="22"/>
      <c r="O47" s="22"/>
      <c r="P47" s="22"/>
      <c r="Q47" s="22">
        <v>6.15</v>
      </c>
      <c r="R47" s="22"/>
      <c r="S47" s="22"/>
      <c r="T47" s="22"/>
      <c r="U47" s="22"/>
      <c r="V47" s="22">
        <v>3.73</v>
      </c>
      <c r="W47" s="22"/>
      <c r="X47" s="22"/>
      <c r="Y47" s="22">
        <v>74.2</v>
      </c>
      <c r="Z47" s="22"/>
      <c r="AA47" s="22"/>
      <c r="AB47" s="22"/>
      <c r="AC47" s="22"/>
      <c r="AD47" s="22">
        <v>0.05</v>
      </c>
      <c r="AE47" s="22"/>
      <c r="AF47" s="22"/>
      <c r="AG47" s="22">
        <v>16.76</v>
      </c>
      <c r="AH47" s="22"/>
      <c r="AI47" s="22"/>
      <c r="AJ47" s="22"/>
      <c r="AK47" s="22">
        <v>131</v>
      </c>
      <c r="AL47" s="22"/>
      <c r="AM47" s="22">
        <v>0.5</v>
      </c>
      <c r="AN47" s="22"/>
      <c r="AO47" s="22"/>
      <c r="AP47" s="22"/>
      <c r="AQ47" s="22">
        <v>18.68</v>
      </c>
      <c r="AR47" s="22"/>
      <c r="AS47" s="22"/>
      <c r="AT47" s="22">
        <v>0.74</v>
      </c>
      <c r="AU47" s="22"/>
      <c r="AV47" s="22"/>
      <c r="AW47" s="22"/>
      <c r="AX47" s="22">
        <v>13.67</v>
      </c>
      <c r="AY47" s="22"/>
      <c r="AZ47" s="22"/>
      <c r="BA47" s="22"/>
      <c r="BB47" s="22">
        <v>0.667</v>
      </c>
      <c r="BC47" s="16"/>
      <c r="BD47" s="17"/>
    </row>
    <row r="48" spans="1:56" ht="15.75" customHeight="1" thickBot="1">
      <c r="A48" s="64">
        <v>37</v>
      </c>
      <c r="B48" s="69" t="s">
        <v>66</v>
      </c>
      <c r="C48" s="69"/>
      <c r="D48" s="22">
        <v>250</v>
      </c>
      <c r="E48" s="22"/>
      <c r="F48" s="22"/>
      <c r="G48" s="22"/>
      <c r="H48" s="22">
        <v>300</v>
      </c>
      <c r="I48" s="22"/>
      <c r="J48" s="22"/>
      <c r="K48" s="22"/>
      <c r="L48" s="22">
        <v>6.6</v>
      </c>
      <c r="M48" s="22"/>
      <c r="N48" s="22"/>
      <c r="O48" s="22"/>
      <c r="P48" s="22"/>
      <c r="Q48" s="22">
        <v>7.6</v>
      </c>
      <c r="R48" s="22"/>
      <c r="S48" s="22"/>
      <c r="T48" s="22"/>
      <c r="U48" s="22"/>
      <c r="V48" s="22">
        <v>6.8</v>
      </c>
      <c r="W48" s="22"/>
      <c r="X48" s="22"/>
      <c r="Y48" s="22">
        <v>125.6</v>
      </c>
      <c r="Z48" s="22"/>
      <c r="AA48" s="22"/>
      <c r="AB48" s="22"/>
      <c r="AC48" s="22"/>
      <c r="AD48" s="22">
        <v>0.032</v>
      </c>
      <c r="AE48" s="22"/>
      <c r="AF48" s="22"/>
      <c r="AG48" s="22">
        <v>14.44</v>
      </c>
      <c r="AH48" s="22"/>
      <c r="AI48" s="22"/>
      <c r="AJ48" s="22"/>
      <c r="AK48" s="22">
        <v>0.41</v>
      </c>
      <c r="AL48" s="22"/>
      <c r="AM48" s="22">
        <v>0.04</v>
      </c>
      <c r="AN48" s="22"/>
      <c r="AO48" s="22"/>
      <c r="AP48" s="22"/>
      <c r="AQ48" s="22">
        <v>24.82</v>
      </c>
      <c r="AR48" s="22"/>
      <c r="AS48" s="22"/>
      <c r="AT48" s="22">
        <v>0.692</v>
      </c>
      <c r="AU48" s="22"/>
      <c r="AV48" s="22"/>
      <c r="AW48" s="22"/>
      <c r="AX48" s="22">
        <v>4.25</v>
      </c>
      <c r="AY48" s="22"/>
      <c r="AZ48" s="22"/>
      <c r="BA48" s="22"/>
      <c r="BB48" s="22">
        <v>8.7</v>
      </c>
      <c r="BC48" s="16"/>
      <c r="BD48" s="17"/>
    </row>
    <row r="49" spans="1:56" ht="15.75" customHeight="1" thickBot="1">
      <c r="A49" s="62"/>
      <c r="B49" s="69"/>
      <c r="C49" s="69"/>
      <c r="D49" s="22"/>
      <c r="E49" s="22"/>
      <c r="F49" s="22"/>
      <c r="G49" s="22"/>
      <c r="H49" s="22"/>
      <c r="I49" s="22"/>
      <c r="J49" s="22"/>
      <c r="K49" s="22"/>
      <c r="L49" s="22">
        <v>8.25</v>
      </c>
      <c r="M49" s="22"/>
      <c r="N49" s="22"/>
      <c r="O49" s="22"/>
      <c r="P49" s="22"/>
      <c r="Q49" s="22">
        <v>9.5</v>
      </c>
      <c r="R49" s="22"/>
      <c r="S49" s="22"/>
      <c r="T49" s="22"/>
      <c r="U49" s="22"/>
      <c r="V49" s="22">
        <v>8.05</v>
      </c>
      <c r="W49" s="22"/>
      <c r="X49" s="22"/>
      <c r="Y49" s="22">
        <v>157</v>
      </c>
      <c r="Z49" s="22"/>
      <c r="AA49" s="22"/>
      <c r="AB49" s="22"/>
      <c r="AC49" s="22"/>
      <c r="AD49" s="22">
        <v>0.04</v>
      </c>
      <c r="AE49" s="22"/>
      <c r="AF49" s="22"/>
      <c r="AG49" s="22">
        <v>18.05</v>
      </c>
      <c r="AH49" s="22"/>
      <c r="AI49" s="22"/>
      <c r="AJ49" s="22"/>
      <c r="AK49" s="22">
        <v>0.41</v>
      </c>
      <c r="AL49" s="22"/>
      <c r="AM49" s="22">
        <v>0.04</v>
      </c>
      <c r="AN49" s="22"/>
      <c r="AO49" s="22"/>
      <c r="AP49" s="22"/>
      <c r="AQ49" s="22">
        <v>31.025</v>
      </c>
      <c r="AR49" s="22"/>
      <c r="AS49" s="22"/>
      <c r="AT49" s="22">
        <v>0.865</v>
      </c>
      <c r="AU49" s="22"/>
      <c r="AV49" s="22"/>
      <c r="AW49" s="22"/>
      <c r="AX49" s="22">
        <v>4.25</v>
      </c>
      <c r="AY49" s="22"/>
      <c r="AZ49" s="22"/>
      <c r="BA49" s="22"/>
      <c r="BB49" s="22">
        <v>8.7</v>
      </c>
      <c r="BC49" s="16"/>
      <c r="BD49" s="17"/>
    </row>
    <row r="50" spans="1:56" ht="15.75" customHeight="1" thickBot="1">
      <c r="A50" s="64">
        <v>265</v>
      </c>
      <c r="B50" s="69" t="s">
        <v>43</v>
      </c>
      <c r="C50" s="69"/>
      <c r="D50" s="22">
        <v>220</v>
      </c>
      <c r="E50" s="22"/>
      <c r="F50" s="22"/>
      <c r="G50" s="22"/>
      <c r="H50" s="22">
        <v>250</v>
      </c>
      <c r="I50" s="22"/>
      <c r="J50" s="22"/>
      <c r="K50" s="22"/>
      <c r="L50" s="22">
        <v>22.05</v>
      </c>
      <c r="M50" s="22"/>
      <c r="N50" s="22"/>
      <c r="O50" s="22"/>
      <c r="P50" s="22"/>
      <c r="Q50" s="22">
        <v>24.3</v>
      </c>
      <c r="R50" s="22"/>
      <c r="S50" s="22"/>
      <c r="T50" s="22"/>
      <c r="U50" s="22"/>
      <c r="V50" s="22">
        <v>39.78</v>
      </c>
      <c r="W50" s="22"/>
      <c r="X50" s="22"/>
      <c r="Y50" s="22">
        <v>469.8</v>
      </c>
      <c r="Z50" s="22"/>
      <c r="AA50" s="22"/>
      <c r="AB50" s="22"/>
      <c r="AC50" s="22"/>
      <c r="AD50" s="22">
        <v>0.09</v>
      </c>
      <c r="AE50" s="22"/>
      <c r="AF50" s="22"/>
      <c r="AG50" s="22">
        <v>1.71</v>
      </c>
      <c r="AH50" s="22"/>
      <c r="AI50" s="22"/>
      <c r="AJ50" s="22"/>
      <c r="AK50" s="22">
        <v>0.55</v>
      </c>
      <c r="AL50" s="22"/>
      <c r="AM50" s="22">
        <v>1.88</v>
      </c>
      <c r="AN50" s="22"/>
      <c r="AO50" s="22"/>
      <c r="AP50" s="22"/>
      <c r="AQ50" s="22">
        <v>27.7</v>
      </c>
      <c r="AR50" s="22"/>
      <c r="AS50" s="22"/>
      <c r="AT50" s="22">
        <v>2.34</v>
      </c>
      <c r="AU50" s="22"/>
      <c r="AV50" s="22"/>
      <c r="AW50" s="22"/>
      <c r="AX50" s="22">
        <v>36.88</v>
      </c>
      <c r="AY50" s="22"/>
      <c r="AZ50" s="22"/>
      <c r="BA50" s="22"/>
      <c r="BB50" s="22">
        <v>122</v>
      </c>
      <c r="BC50" s="16"/>
      <c r="BD50" s="17"/>
    </row>
    <row r="51" spans="1:56" ht="15.75" customHeight="1" thickBot="1">
      <c r="A51" s="62"/>
      <c r="B51" s="69"/>
      <c r="C51" s="69"/>
      <c r="D51" s="22"/>
      <c r="E51" s="22"/>
      <c r="F51" s="22"/>
      <c r="G51" s="22"/>
      <c r="H51" s="22"/>
      <c r="I51" s="22"/>
      <c r="J51" s="22"/>
      <c r="K51" s="22"/>
      <c r="L51" s="22">
        <v>24.5</v>
      </c>
      <c r="M51" s="22"/>
      <c r="N51" s="22"/>
      <c r="O51" s="22"/>
      <c r="P51" s="22"/>
      <c r="Q51" s="22">
        <v>27</v>
      </c>
      <c r="R51" s="22"/>
      <c r="S51" s="22"/>
      <c r="T51" s="22"/>
      <c r="U51" s="22"/>
      <c r="V51" s="22">
        <v>44.2</v>
      </c>
      <c r="W51" s="22"/>
      <c r="X51" s="22"/>
      <c r="Y51" s="22">
        <v>522</v>
      </c>
      <c r="Z51" s="22"/>
      <c r="AA51" s="22"/>
      <c r="AB51" s="22"/>
      <c r="AC51" s="22"/>
      <c r="AD51" s="22">
        <v>0.1</v>
      </c>
      <c r="AE51" s="22"/>
      <c r="AF51" s="22"/>
      <c r="AG51" s="22">
        <v>1.9</v>
      </c>
      <c r="AH51" s="22"/>
      <c r="AI51" s="22"/>
      <c r="AJ51" s="22"/>
      <c r="AK51" s="22">
        <v>0.55</v>
      </c>
      <c r="AL51" s="22"/>
      <c r="AM51" s="22">
        <v>1.88</v>
      </c>
      <c r="AN51" s="22"/>
      <c r="AO51" s="22"/>
      <c r="AP51" s="22"/>
      <c r="AQ51" s="22">
        <v>30.8</v>
      </c>
      <c r="AR51" s="22"/>
      <c r="AS51" s="22"/>
      <c r="AT51" s="22">
        <v>2.6</v>
      </c>
      <c r="AU51" s="22"/>
      <c r="AV51" s="22"/>
      <c r="AW51" s="22"/>
      <c r="AX51" s="22">
        <v>36.88</v>
      </c>
      <c r="AY51" s="22"/>
      <c r="AZ51" s="22"/>
      <c r="BA51" s="22"/>
      <c r="BB51" s="22">
        <v>122</v>
      </c>
      <c r="BC51" s="16"/>
      <c r="BD51" s="17"/>
    </row>
    <row r="52" spans="1:56" ht="15.75" customHeight="1" thickBot="1">
      <c r="A52" s="41">
        <v>342</v>
      </c>
      <c r="B52" s="69" t="s">
        <v>32</v>
      </c>
      <c r="C52" s="69"/>
      <c r="D52" s="22">
        <v>200</v>
      </c>
      <c r="E52" s="22"/>
      <c r="F52" s="22"/>
      <c r="G52" s="22"/>
      <c r="H52" s="22">
        <v>200</v>
      </c>
      <c r="I52" s="22"/>
      <c r="J52" s="22"/>
      <c r="K52" s="22"/>
      <c r="L52" s="22">
        <v>1</v>
      </c>
      <c r="M52" s="22"/>
      <c r="N52" s="22"/>
      <c r="O52" s="22"/>
      <c r="P52" s="22"/>
      <c r="Q52" s="22">
        <v>0.06</v>
      </c>
      <c r="R52" s="22"/>
      <c r="S52" s="22"/>
      <c r="T52" s="22"/>
      <c r="U52" s="22"/>
      <c r="V52" s="22">
        <v>27.5</v>
      </c>
      <c r="W52" s="22"/>
      <c r="X52" s="22"/>
      <c r="Y52" s="22">
        <v>110</v>
      </c>
      <c r="Z52" s="22"/>
      <c r="AA52" s="22"/>
      <c r="AB52" s="22"/>
      <c r="AC52" s="22"/>
      <c r="AD52" s="22">
        <v>0</v>
      </c>
      <c r="AE52" s="22"/>
      <c r="AF52" s="22"/>
      <c r="AG52" s="22">
        <v>0.32</v>
      </c>
      <c r="AH52" s="22"/>
      <c r="AI52" s="22"/>
      <c r="AJ52" s="22"/>
      <c r="AK52" s="22">
        <v>2.2</v>
      </c>
      <c r="AL52" s="22"/>
      <c r="AM52" s="22">
        <v>0.22</v>
      </c>
      <c r="AN52" s="22"/>
      <c r="AO52" s="22"/>
      <c r="AP52" s="22"/>
      <c r="AQ52" s="22">
        <v>28.7</v>
      </c>
      <c r="AR52" s="22"/>
      <c r="AS52" s="22"/>
      <c r="AT52" s="22">
        <v>0.62</v>
      </c>
      <c r="AU52" s="22"/>
      <c r="AV52" s="22"/>
      <c r="AW52" s="22"/>
      <c r="AX52" s="22">
        <v>8</v>
      </c>
      <c r="AY52" s="22"/>
      <c r="AZ52" s="22"/>
      <c r="BA52" s="22"/>
      <c r="BB52" s="22"/>
      <c r="BC52" s="16"/>
      <c r="BD52" s="17"/>
    </row>
    <row r="53" spans="1:56" ht="15.75" customHeight="1" thickBot="1">
      <c r="A53" s="41"/>
      <c r="B53" s="69" t="s">
        <v>33</v>
      </c>
      <c r="C53" s="69"/>
      <c r="D53" s="21">
        <v>60</v>
      </c>
      <c r="E53" s="21"/>
      <c r="F53" s="21"/>
      <c r="G53" s="21"/>
      <c r="H53" s="21">
        <v>60</v>
      </c>
      <c r="I53" s="21"/>
      <c r="J53" s="21"/>
      <c r="K53" s="21"/>
      <c r="L53" s="21">
        <v>5.33</v>
      </c>
      <c r="M53" s="21"/>
      <c r="N53" s="21"/>
      <c r="O53" s="21"/>
      <c r="P53" s="21"/>
      <c r="Q53" s="21">
        <v>2.26</v>
      </c>
      <c r="R53" s="21"/>
      <c r="S53" s="21"/>
      <c r="T53" s="21"/>
      <c r="U53" s="21"/>
      <c r="V53" s="21">
        <v>21.77</v>
      </c>
      <c r="W53" s="21"/>
      <c r="X53" s="21"/>
      <c r="Y53" s="22">
        <v>137</v>
      </c>
      <c r="Z53" s="21"/>
      <c r="AA53" s="21"/>
      <c r="AB53" s="21"/>
      <c r="AC53" s="21"/>
      <c r="AD53" s="21">
        <v>0.205</v>
      </c>
      <c r="AE53" s="21"/>
      <c r="AF53" s="21"/>
      <c r="AG53" s="21">
        <v>0.1</v>
      </c>
      <c r="AH53" s="21"/>
      <c r="AI53" s="21"/>
      <c r="AJ53" s="21"/>
      <c r="AK53" s="21"/>
      <c r="AL53" s="21"/>
      <c r="AM53" s="21">
        <v>0.085</v>
      </c>
      <c r="AN53" s="21"/>
      <c r="AO53" s="21"/>
      <c r="AP53" s="21"/>
      <c r="AQ53" s="22">
        <v>62.5</v>
      </c>
      <c r="AR53" s="21"/>
      <c r="AS53" s="21"/>
      <c r="AT53" s="21">
        <v>1.8</v>
      </c>
      <c r="AU53" s="21"/>
      <c r="AV53" s="21"/>
      <c r="AW53" s="21"/>
      <c r="AX53" s="21">
        <v>41</v>
      </c>
      <c r="AY53" s="21"/>
      <c r="AZ53" s="21"/>
      <c r="BA53" s="21"/>
      <c r="BB53" s="21">
        <v>129</v>
      </c>
      <c r="BC53" s="16"/>
      <c r="BD53" s="17"/>
    </row>
    <row r="54" spans="1:56" ht="15.75" customHeight="1" thickBot="1">
      <c r="A54" s="64"/>
      <c r="B54" s="69" t="s">
        <v>38</v>
      </c>
      <c r="C54" s="69"/>
      <c r="D54" s="21"/>
      <c r="E54" s="21"/>
      <c r="F54" s="21"/>
      <c r="G54" s="21"/>
      <c r="H54" s="21"/>
      <c r="I54" s="21"/>
      <c r="J54" s="21"/>
      <c r="K54" s="21"/>
      <c r="L54" s="21">
        <f>SUM(L46,L48,L50,L52,L53)</f>
        <v>35.57</v>
      </c>
      <c r="M54" s="21">
        <f aca="true" t="shared" si="9" ref="M54:BB54">SUM(M46,M48,M50,M52,M53)</f>
        <v>0</v>
      </c>
      <c r="N54" s="21">
        <f t="shared" si="9"/>
        <v>0</v>
      </c>
      <c r="O54" s="21">
        <f t="shared" si="9"/>
        <v>0</v>
      </c>
      <c r="P54" s="21">
        <f t="shared" si="9"/>
        <v>0</v>
      </c>
      <c r="Q54" s="21">
        <f t="shared" si="9"/>
        <v>37.910000000000004</v>
      </c>
      <c r="R54" s="21">
        <f t="shared" si="9"/>
        <v>0</v>
      </c>
      <c r="S54" s="21">
        <f t="shared" si="9"/>
        <v>0</v>
      </c>
      <c r="T54" s="21">
        <f t="shared" si="9"/>
        <v>0</v>
      </c>
      <c r="U54" s="21">
        <f t="shared" si="9"/>
        <v>0</v>
      </c>
      <c r="V54" s="21">
        <f t="shared" si="9"/>
        <v>98.08999999999999</v>
      </c>
      <c r="W54" s="21">
        <f t="shared" si="9"/>
        <v>0</v>
      </c>
      <c r="X54" s="21">
        <f t="shared" si="9"/>
        <v>0</v>
      </c>
      <c r="Y54" s="21">
        <f t="shared" si="9"/>
        <v>886.9200000000001</v>
      </c>
      <c r="Z54" s="21">
        <f t="shared" si="9"/>
        <v>0</v>
      </c>
      <c r="AA54" s="21">
        <f t="shared" si="9"/>
        <v>0</v>
      </c>
      <c r="AB54" s="21">
        <f t="shared" si="9"/>
        <v>0</v>
      </c>
      <c r="AC54" s="21">
        <f t="shared" si="9"/>
        <v>0</v>
      </c>
      <c r="AD54" s="21">
        <f t="shared" si="9"/>
        <v>0.357</v>
      </c>
      <c r="AE54" s="21">
        <f t="shared" si="9"/>
        <v>0</v>
      </c>
      <c r="AF54" s="21">
        <f t="shared" si="9"/>
        <v>0</v>
      </c>
      <c r="AG54" s="21">
        <f t="shared" si="9"/>
        <v>26.630000000000003</v>
      </c>
      <c r="AH54" s="21">
        <f t="shared" si="9"/>
        <v>0</v>
      </c>
      <c r="AI54" s="21">
        <f t="shared" si="9"/>
        <v>0</v>
      </c>
      <c r="AJ54" s="21">
        <f t="shared" si="9"/>
        <v>0</v>
      </c>
      <c r="AK54" s="21">
        <f t="shared" si="9"/>
        <v>81.75999999999999</v>
      </c>
      <c r="AL54" s="21">
        <f t="shared" si="9"/>
        <v>0</v>
      </c>
      <c r="AM54" s="21">
        <f t="shared" si="9"/>
        <v>2.525</v>
      </c>
      <c r="AN54" s="21">
        <f t="shared" si="9"/>
        <v>0</v>
      </c>
      <c r="AO54" s="21">
        <f t="shared" si="9"/>
        <v>0</v>
      </c>
      <c r="AP54" s="21">
        <f t="shared" si="9"/>
        <v>0</v>
      </c>
      <c r="AQ54" s="21">
        <f t="shared" si="9"/>
        <v>154.93</v>
      </c>
      <c r="AR54" s="21">
        <f t="shared" si="9"/>
        <v>0</v>
      </c>
      <c r="AS54" s="21">
        <f t="shared" si="9"/>
        <v>0</v>
      </c>
      <c r="AT54" s="21">
        <f t="shared" si="9"/>
        <v>5.8919999999999995</v>
      </c>
      <c r="AU54" s="21">
        <f t="shared" si="9"/>
        <v>0</v>
      </c>
      <c r="AV54" s="21">
        <f t="shared" si="9"/>
        <v>0</v>
      </c>
      <c r="AW54" s="21">
        <f t="shared" si="9"/>
        <v>0</v>
      </c>
      <c r="AX54" s="21">
        <f t="shared" si="9"/>
        <v>98.33</v>
      </c>
      <c r="AY54" s="21">
        <f t="shared" si="9"/>
        <v>0</v>
      </c>
      <c r="AZ54" s="21">
        <f t="shared" si="9"/>
        <v>0</v>
      </c>
      <c r="BA54" s="21">
        <f t="shared" si="9"/>
        <v>0</v>
      </c>
      <c r="BB54" s="21">
        <f t="shared" si="9"/>
        <v>260.096</v>
      </c>
      <c r="BC54" s="16"/>
      <c r="BD54" s="17"/>
    </row>
    <row r="55" spans="1:56" ht="15.75" customHeight="1" thickBot="1">
      <c r="A55" s="62"/>
      <c r="B55" s="69"/>
      <c r="C55" s="69"/>
      <c r="D55" s="21"/>
      <c r="E55" s="21"/>
      <c r="F55" s="21"/>
      <c r="G55" s="21"/>
      <c r="H55" s="21"/>
      <c r="I55" s="21"/>
      <c r="J55" s="21"/>
      <c r="K55" s="21"/>
      <c r="L55" s="21">
        <f>SUM(L47,L49,L51,L52,L53)</f>
        <v>40.06</v>
      </c>
      <c r="M55" s="21">
        <f aca="true" t="shared" si="10" ref="M55:BB55">SUM(M47,M49,M51,M52,M53)</f>
        <v>0</v>
      </c>
      <c r="N55" s="21">
        <f t="shared" si="10"/>
        <v>0</v>
      </c>
      <c r="O55" s="21">
        <f t="shared" si="10"/>
        <v>0</v>
      </c>
      <c r="P55" s="21">
        <f t="shared" si="10"/>
        <v>0</v>
      </c>
      <c r="Q55" s="21">
        <f t="shared" si="10"/>
        <v>44.97</v>
      </c>
      <c r="R55" s="21">
        <f t="shared" si="10"/>
        <v>0</v>
      </c>
      <c r="S55" s="21">
        <f t="shared" si="10"/>
        <v>0</v>
      </c>
      <c r="T55" s="21">
        <f t="shared" si="10"/>
        <v>0</v>
      </c>
      <c r="U55" s="21">
        <f t="shared" si="10"/>
        <v>0</v>
      </c>
      <c r="V55" s="21">
        <f t="shared" si="10"/>
        <v>105.25</v>
      </c>
      <c r="W55" s="21">
        <f t="shared" si="10"/>
        <v>0</v>
      </c>
      <c r="X55" s="21">
        <f t="shared" si="10"/>
        <v>0</v>
      </c>
      <c r="Y55" s="21">
        <f t="shared" si="10"/>
        <v>1000.2</v>
      </c>
      <c r="Z55" s="21">
        <f t="shared" si="10"/>
        <v>0</v>
      </c>
      <c r="AA55" s="21">
        <f t="shared" si="10"/>
        <v>0</v>
      </c>
      <c r="AB55" s="21">
        <f t="shared" si="10"/>
        <v>0</v>
      </c>
      <c r="AC55" s="21">
        <f t="shared" si="10"/>
        <v>0</v>
      </c>
      <c r="AD55" s="21">
        <f t="shared" si="10"/>
        <v>0.395</v>
      </c>
      <c r="AE55" s="21">
        <f t="shared" si="10"/>
        <v>0</v>
      </c>
      <c r="AF55" s="21">
        <f t="shared" si="10"/>
        <v>0</v>
      </c>
      <c r="AG55" s="21">
        <f t="shared" si="10"/>
        <v>37.13</v>
      </c>
      <c r="AH55" s="21">
        <f t="shared" si="10"/>
        <v>0</v>
      </c>
      <c r="AI55" s="21">
        <f t="shared" si="10"/>
        <v>0</v>
      </c>
      <c r="AJ55" s="21">
        <f t="shared" si="10"/>
        <v>0</v>
      </c>
      <c r="AK55" s="21">
        <f t="shared" si="10"/>
        <v>134.16</v>
      </c>
      <c r="AL55" s="21">
        <f t="shared" si="10"/>
        <v>0</v>
      </c>
      <c r="AM55" s="21">
        <f t="shared" si="10"/>
        <v>2.725</v>
      </c>
      <c r="AN55" s="21">
        <f t="shared" si="10"/>
        <v>0</v>
      </c>
      <c r="AO55" s="21">
        <f t="shared" si="10"/>
        <v>0</v>
      </c>
      <c r="AP55" s="21">
        <f t="shared" si="10"/>
        <v>0</v>
      </c>
      <c r="AQ55" s="21">
        <f t="shared" si="10"/>
        <v>171.70499999999998</v>
      </c>
      <c r="AR55" s="21">
        <f t="shared" si="10"/>
        <v>0</v>
      </c>
      <c r="AS55" s="21">
        <f t="shared" si="10"/>
        <v>0</v>
      </c>
      <c r="AT55" s="21">
        <f t="shared" si="10"/>
        <v>6.625</v>
      </c>
      <c r="AU55" s="21">
        <f t="shared" si="10"/>
        <v>0</v>
      </c>
      <c r="AV55" s="21">
        <f t="shared" si="10"/>
        <v>0</v>
      </c>
      <c r="AW55" s="21">
        <f t="shared" si="10"/>
        <v>0</v>
      </c>
      <c r="AX55" s="21">
        <f t="shared" si="10"/>
        <v>103.80000000000001</v>
      </c>
      <c r="AY55" s="21">
        <f t="shared" si="10"/>
        <v>0</v>
      </c>
      <c r="AZ55" s="21">
        <f t="shared" si="10"/>
        <v>0</v>
      </c>
      <c r="BA55" s="21">
        <f t="shared" si="10"/>
        <v>0</v>
      </c>
      <c r="BB55" s="21">
        <f t="shared" si="10"/>
        <v>260.36699999999996</v>
      </c>
      <c r="BC55" s="16"/>
      <c r="BD55" s="17"/>
    </row>
    <row r="56" spans="1:56" ht="15.75" customHeight="1" thickBot="1">
      <c r="A56" s="64" t="s">
        <v>35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1"/>
      <c r="BD56" s="2"/>
    </row>
    <row r="57" spans="1:56" ht="15.75" customHeight="1" thickBot="1">
      <c r="A57" s="21">
        <v>278</v>
      </c>
      <c r="B57" s="69" t="s">
        <v>36</v>
      </c>
      <c r="C57" s="69"/>
      <c r="D57" s="21">
        <v>200</v>
      </c>
      <c r="E57" s="21"/>
      <c r="F57" s="21"/>
      <c r="G57" s="21"/>
      <c r="H57" s="21">
        <v>200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>
        <v>25.4</v>
      </c>
      <c r="W57" s="21"/>
      <c r="X57" s="21"/>
      <c r="Y57" s="22">
        <v>106</v>
      </c>
      <c r="Z57" s="21"/>
      <c r="AA57" s="21"/>
      <c r="AB57" s="21"/>
      <c r="AC57" s="21"/>
      <c r="AD57" s="21">
        <v>0.05</v>
      </c>
      <c r="AE57" s="21"/>
      <c r="AF57" s="21"/>
      <c r="AG57" s="21">
        <v>50</v>
      </c>
      <c r="AH57" s="21"/>
      <c r="AI57" s="21"/>
      <c r="AJ57" s="21"/>
      <c r="AK57" s="21">
        <v>14.7</v>
      </c>
      <c r="AL57" s="21"/>
      <c r="AM57" s="21">
        <v>0.2</v>
      </c>
      <c r="AN57" s="21"/>
      <c r="AO57" s="21"/>
      <c r="AP57" s="21"/>
      <c r="AQ57" s="22">
        <v>16</v>
      </c>
      <c r="AR57" s="21"/>
      <c r="AS57" s="21"/>
      <c r="AT57" s="21">
        <v>0.54</v>
      </c>
      <c r="AU57" s="21"/>
      <c r="AV57" s="21"/>
      <c r="AW57" s="21"/>
      <c r="AX57" s="21">
        <v>5.98</v>
      </c>
      <c r="AY57" s="21"/>
      <c r="AZ57" s="21"/>
      <c r="BA57" s="21"/>
      <c r="BB57" s="21">
        <v>6.9</v>
      </c>
      <c r="BC57" s="16"/>
      <c r="BD57" s="17"/>
    </row>
    <row r="58" spans="1:56" ht="15.75" customHeight="1" thickBot="1">
      <c r="A58" s="21"/>
      <c r="B58" s="69" t="s">
        <v>37</v>
      </c>
      <c r="C58" s="69"/>
      <c r="D58" s="21">
        <v>200</v>
      </c>
      <c r="E58" s="21"/>
      <c r="F58" s="21"/>
      <c r="G58" s="21"/>
      <c r="H58" s="21">
        <v>200</v>
      </c>
      <c r="I58" s="21"/>
      <c r="J58" s="21"/>
      <c r="K58" s="21"/>
      <c r="L58" s="21">
        <v>3</v>
      </c>
      <c r="M58" s="21"/>
      <c r="N58" s="21"/>
      <c r="O58" s="21"/>
      <c r="P58" s="21"/>
      <c r="Q58" s="21">
        <v>0.2</v>
      </c>
      <c r="R58" s="21"/>
      <c r="S58" s="21"/>
      <c r="T58" s="21"/>
      <c r="U58" s="21"/>
      <c r="V58" s="21">
        <v>43.6</v>
      </c>
      <c r="W58" s="21"/>
      <c r="X58" s="21"/>
      <c r="Y58" s="22">
        <v>118</v>
      </c>
      <c r="Z58" s="21"/>
      <c r="AA58" s="21"/>
      <c r="AB58" s="21"/>
      <c r="AC58" s="21"/>
      <c r="AD58" s="21">
        <v>0.08</v>
      </c>
      <c r="AE58" s="21"/>
      <c r="AF58" s="21"/>
      <c r="AG58" s="21">
        <v>20</v>
      </c>
      <c r="AH58" s="21"/>
      <c r="AI58" s="21"/>
      <c r="AJ58" s="21"/>
      <c r="AK58" s="21">
        <v>5</v>
      </c>
      <c r="AL58" s="21"/>
      <c r="AM58" s="21">
        <v>0.2</v>
      </c>
      <c r="AN58" s="21"/>
      <c r="AO58" s="21"/>
      <c r="AP58" s="21"/>
      <c r="AQ58" s="22">
        <v>16</v>
      </c>
      <c r="AR58" s="21"/>
      <c r="AS58" s="21"/>
      <c r="AT58" s="21">
        <v>1200</v>
      </c>
      <c r="AU58" s="21"/>
      <c r="AV58" s="21"/>
      <c r="AW58" s="21"/>
      <c r="AX58" s="21">
        <v>9</v>
      </c>
      <c r="AY58" s="21"/>
      <c r="AZ58" s="21"/>
      <c r="BA58" s="21"/>
      <c r="BB58" s="21">
        <v>11</v>
      </c>
      <c r="BC58" s="16"/>
      <c r="BD58" s="17"/>
    </row>
    <row r="59" spans="1:56" ht="15.75" customHeight="1" thickBot="1">
      <c r="A59" s="22"/>
      <c r="B59" s="69" t="s">
        <v>44</v>
      </c>
      <c r="C59" s="69"/>
      <c r="D59" s="22">
        <v>100</v>
      </c>
      <c r="E59" s="22"/>
      <c r="F59" s="22"/>
      <c r="G59" s="22"/>
      <c r="H59" s="22">
        <v>100</v>
      </c>
      <c r="I59" s="22"/>
      <c r="J59" s="22"/>
      <c r="K59" s="22"/>
      <c r="L59" s="22">
        <v>3.4</v>
      </c>
      <c r="M59" s="22"/>
      <c r="N59" s="22"/>
      <c r="O59" s="22"/>
      <c r="P59" s="22"/>
      <c r="Q59" s="22">
        <v>30.2</v>
      </c>
      <c r="R59" s="22"/>
      <c r="S59" s="22"/>
      <c r="T59" s="22"/>
      <c r="U59" s="22"/>
      <c r="V59" s="22">
        <v>64</v>
      </c>
      <c r="W59" s="22"/>
      <c r="X59" s="22"/>
      <c r="Y59" s="22">
        <v>538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16"/>
      <c r="BD59" s="17"/>
    </row>
    <row r="60" spans="1:56" ht="15.75" customHeight="1" thickBot="1">
      <c r="A60" s="22"/>
      <c r="B60" s="69" t="s">
        <v>38</v>
      </c>
      <c r="C60" s="69"/>
      <c r="D60" s="22"/>
      <c r="E60" s="22"/>
      <c r="F60" s="22"/>
      <c r="G60" s="22"/>
      <c r="H60" s="22"/>
      <c r="I60" s="22"/>
      <c r="J60" s="22"/>
      <c r="K60" s="22"/>
      <c r="L60" s="22">
        <f>SUM(L57:L59)</f>
        <v>6.4</v>
      </c>
      <c r="M60" s="22">
        <f aca="true" t="shared" si="11" ref="M60:BB60">SUM(M57:M59)</f>
        <v>0</v>
      </c>
      <c r="N60" s="22">
        <f t="shared" si="11"/>
        <v>0</v>
      </c>
      <c r="O60" s="22">
        <f t="shared" si="11"/>
        <v>0</v>
      </c>
      <c r="P60" s="22">
        <f t="shared" si="11"/>
        <v>0</v>
      </c>
      <c r="Q60" s="22">
        <f t="shared" si="11"/>
        <v>30.4</v>
      </c>
      <c r="R60" s="22">
        <f t="shared" si="11"/>
        <v>0</v>
      </c>
      <c r="S60" s="22">
        <f t="shared" si="11"/>
        <v>0</v>
      </c>
      <c r="T60" s="22">
        <f t="shared" si="11"/>
        <v>0</v>
      </c>
      <c r="U60" s="22">
        <f t="shared" si="11"/>
        <v>0</v>
      </c>
      <c r="V60" s="22">
        <f t="shared" si="11"/>
        <v>133</v>
      </c>
      <c r="W60" s="22">
        <f t="shared" si="11"/>
        <v>0</v>
      </c>
      <c r="X60" s="22">
        <f t="shared" si="11"/>
        <v>0</v>
      </c>
      <c r="Y60" s="22">
        <f t="shared" si="11"/>
        <v>762</v>
      </c>
      <c r="Z60" s="22">
        <f t="shared" si="11"/>
        <v>0</v>
      </c>
      <c r="AA60" s="22">
        <f t="shared" si="11"/>
        <v>0</v>
      </c>
      <c r="AB60" s="22">
        <f t="shared" si="11"/>
        <v>0</v>
      </c>
      <c r="AC60" s="22">
        <f t="shared" si="11"/>
        <v>0</v>
      </c>
      <c r="AD60" s="22">
        <f t="shared" si="11"/>
        <v>0.13</v>
      </c>
      <c r="AE60" s="22">
        <f t="shared" si="11"/>
        <v>0</v>
      </c>
      <c r="AF60" s="22">
        <f t="shared" si="11"/>
        <v>0</v>
      </c>
      <c r="AG60" s="22">
        <f t="shared" si="11"/>
        <v>70</v>
      </c>
      <c r="AH60" s="22">
        <f t="shared" si="11"/>
        <v>0</v>
      </c>
      <c r="AI60" s="22">
        <f t="shared" si="11"/>
        <v>0</v>
      </c>
      <c r="AJ60" s="22">
        <f t="shared" si="11"/>
        <v>0</v>
      </c>
      <c r="AK60" s="22">
        <f t="shared" si="11"/>
        <v>19.7</v>
      </c>
      <c r="AL60" s="22">
        <f t="shared" si="11"/>
        <v>0</v>
      </c>
      <c r="AM60" s="22">
        <f t="shared" si="11"/>
        <v>0.4</v>
      </c>
      <c r="AN60" s="22">
        <f t="shared" si="11"/>
        <v>0</v>
      </c>
      <c r="AO60" s="22">
        <f t="shared" si="11"/>
        <v>0</v>
      </c>
      <c r="AP60" s="22">
        <f t="shared" si="11"/>
        <v>0</v>
      </c>
      <c r="AQ60" s="22">
        <f t="shared" si="11"/>
        <v>32</v>
      </c>
      <c r="AR60" s="22">
        <f t="shared" si="11"/>
        <v>0</v>
      </c>
      <c r="AS60" s="22">
        <f t="shared" si="11"/>
        <v>0</v>
      </c>
      <c r="AT60" s="22">
        <f t="shared" si="11"/>
        <v>1200.54</v>
      </c>
      <c r="AU60" s="22">
        <f t="shared" si="11"/>
        <v>0</v>
      </c>
      <c r="AV60" s="22">
        <f t="shared" si="11"/>
        <v>0</v>
      </c>
      <c r="AW60" s="22">
        <f t="shared" si="11"/>
        <v>0</v>
      </c>
      <c r="AX60" s="22">
        <f t="shared" si="11"/>
        <v>14.98</v>
      </c>
      <c r="AY60" s="22">
        <f t="shared" si="11"/>
        <v>0</v>
      </c>
      <c r="AZ60" s="22">
        <f t="shared" si="11"/>
        <v>0</v>
      </c>
      <c r="BA60" s="22">
        <f t="shared" si="11"/>
        <v>0</v>
      </c>
      <c r="BB60" s="22">
        <f t="shared" si="11"/>
        <v>17.9</v>
      </c>
      <c r="BC60" s="16"/>
      <c r="BD60" s="17"/>
    </row>
    <row r="61" spans="1:56" s="20" customFormat="1" ht="15.75" customHeight="1" thickBot="1">
      <c r="A61" s="70"/>
      <c r="B61" s="70" t="s">
        <v>39</v>
      </c>
      <c r="C61" s="70"/>
      <c r="D61" s="23"/>
      <c r="E61" s="23"/>
      <c r="F61" s="23"/>
      <c r="G61" s="23"/>
      <c r="H61" s="23"/>
      <c r="I61" s="23"/>
      <c r="J61" s="23"/>
      <c r="K61" s="23"/>
      <c r="L61" s="23">
        <f>SUM(L43,L54,L60)</f>
        <v>51.98</v>
      </c>
      <c r="M61" s="23">
        <f aca="true" t="shared" si="12" ref="M61:BB61">SUM(M43,M54,M60)</f>
        <v>0</v>
      </c>
      <c r="N61" s="23">
        <f t="shared" si="12"/>
        <v>0</v>
      </c>
      <c r="O61" s="23">
        <f t="shared" si="12"/>
        <v>0</v>
      </c>
      <c r="P61" s="23">
        <f t="shared" si="12"/>
        <v>0</v>
      </c>
      <c r="Q61" s="23">
        <f t="shared" si="12"/>
        <v>78.28</v>
      </c>
      <c r="R61" s="23">
        <f t="shared" si="12"/>
        <v>0</v>
      </c>
      <c r="S61" s="23">
        <f t="shared" si="12"/>
        <v>0</v>
      </c>
      <c r="T61" s="23">
        <f t="shared" si="12"/>
        <v>0</v>
      </c>
      <c r="U61" s="23">
        <f t="shared" si="12"/>
        <v>0</v>
      </c>
      <c r="V61" s="23">
        <f t="shared" si="12"/>
        <v>276.84</v>
      </c>
      <c r="W61" s="23">
        <f t="shared" si="12"/>
        <v>0</v>
      </c>
      <c r="X61" s="23">
        <f t="shared" si="12"/>
        <v>0</v>
      </c>
      <c r="Y61" s="23">
        <f t="shared" si="12"/>
        <v>1951.1200000000001</v>
      </c>
      <c r="Z61" s="23">
        <f t="shared" si="12"/>
        <v>0</v>
      </c>
      <c r="AA61" s="23">
        <f t="shared" si="12"/>
        <v>0</v>
      </c>
      <c r="AB61" s="23">
        <f t="shared" si="12"/>
        <v>0</v>
      </c>
      <c r="AC61" s="23">
        <f t="shared" si="12"/>
        <v>0</v>
      </c>
      <c r="AD61" s="23">
        <f t="shared" si="12"/>
        <v>0.705</v>
      </c>
      <c r="AE61" s="23">
        <f t="shared" si="12"/>
        <v>0</v>
      </c>
      <c r="AF61" s="23">
        <f t="shared" si="12"/>
        <v>0</v>
      </c>
      <c r="AG61" s="23">
        <f t="shared" si="12"/>
        <v>198.08</v>
      </c>
      <c r="AH61" s="23">
        <f t="shared" si="12"/>
        <v>0</v>
      </c>
      <c r="AI61" s="23">
        <f t="shared" si="12"/>
        <v>0</v>
      </c>
      <c r="AJ61" s="23">
        <f t="shared" si="12"/>
        <v>0</v>
      </c>
      <c r="AK61" s="23">
        <f t="shared" si="12"/>
        <v>225.65999999999997</v>
      </c>
      <c r="AL61" s="23">
        <f t="shared" si="12"/>
        <v>0</v>
      </c>
      <c r="AM61" s="23">
        <f t="shared" si="12"/>
        <v>4.3</v>
      </c>
      <c r="AN61" s="23">
        <f t="shared" si="12"/>
        <v>0</v>
      </c>
      <c r="AO61" s="23">
        <f t="shared" si="12"/>
        <v>0</v>
      </c>
      <c r="AP61" s="23">
        <f t="shared" si="12"/>
        <v>0</v>
      </c>
      <c r="AQ61" s="23">
        <f t="shared" si="12"/>
        <v>453.91</v>
      </c>
      <c r="AR61" s="23">
        <f t="shared" si="12"/>
        <v>0</v>
      </c>
      <c r="AS61" s="23">
        <f t="shared" si="12"/>
        <v>0</v>
      </c>
      <c r="AT61" s="23">
        <f t="shared" si="12"/>
        <v>1207.822</v>
      </c>
      <c r="AU61" s="23">
        <f t="shared" si="12"/>
        <v>0</v>
      </c>
      <c r="AV61" s="23">
        <f t="shared" si="12"/>
        <v>0</v>
      </c>
      <c r="AW61" s="23">
        <f t="shared" si="12"/>
        <v>0</v>
      </c>
      <c r="AX61" s="23">
        <f t="shared" si="12"/>
        <v>237.53</v>
      </c>
      <c r="AY61" s="23">
        <f t="shared" si="12"/>
        <v>0</v>
      </c>
      <c r="AZ61" s="23">
        <f t="shared" si="12"/>
        <v>0</v>
      </c>
      <c r="BA61" s="23">
        <f t="shared" si="12"/>
        <v>0</v>
      </c>
      <c r="BB61" s="23">
        <f t="shared" si="12"/>
        <v>635.7959999999999</v>
      </c>
      <c r="BC61" s="16"/>
      <c r="BD61" s="17"/>
    </row>
    <row r="62" spans="1:56" s="20" customFormat="1" ht="15.75" customHeight="1" thickBot="1">
      <c r="A62" s="70"/>
      <c r="B62" s="70"/>
      <c r="C62" s="70"/>
      <c r="D62" s="23"/>
      <c r="E62" s="23"/>
      <c r="F62" s="23"/>
      <c r="G62" s="23"/>
      <c r="H62" s="23"/>
      <c r="I62" s="23"/>
      <c r="J62" s="23"/>
      <c r="K62" s="23"/>
      <c r="L62" s="23">
        <f>SUM(L44,L55,L60)</f>
        <v>56.47</v>
      </c>
      <c r="M62" s="23">
        <f aca="true" t="shared" si="13" ref="M62:BB62">SUM(M44,M55,M60)</f>
        <v>0</v>
      </c>
      <c r="N62" s="23">
        <f t="shared" si="13"/>
        <v>0</v>
      </c>
      <c r="O62" s="23">
        <f t="shared" si="13"/>
        <v>0</v>
      </c>
      <c r="P62" s="23">
        <f t="shared" si="13"/>
        <v>0</v>
      </c>
      <c r="Q62" s="23">
        <f t="shared" si="13"/>
        <v>85.34</v>
      </c>
      <c r="R62" s="23">
        <f t="shared" si="13"/>
        <v>0</v>
      </c>
      <c r="S62" s="23">
        <f t="shared" si="13"/>
        <v>0</v>
      </c>
      <c r="T62" s="23">
        <f t="shared" si="13"/>
        <v>0</v>
      </c>
      <c r="U62" s="23">
        <f t="shared" si="13"/>
        <v>0</v>
      </c>
      <c r="V62" s="23">
        <f t="shared" si="13"/>
        <v>284</v>
      </c>
      <c r="W62" s="23">
        <f t="shared" si="13"/>
        <v>0</v>
      </c>
      <c r="X62" s="23">
        <f t="shared" si="13"/>
        <v>0</v>
      </c>
      <c r="Y62" s="23">
        <f t="shared" si="13"/>
        <v>2064.4</v>
      </c>
      <c r="Z62" s="23">
        <f t="shared" si="13"/>
        <v>0</v>
      </c>
      <c r="AA62" s="23">
        <f t="shared" si="13"/>
        <v>0</v>
      </c>
      <c r="AB62" s="23">
        <f t="shared" si="13"/>
        <v>0</v>
      </c>
      <c r="AC62" s="23">
        <f t="shared" si="13"/>
        <v>0</v>
      </c>
      <c r="AD62" s="23">
        <f t="shared" si="13"/>
        <v>0.753</v>
      </c>
      <c r="AE62" s="23">
        <f t="shared" si="13"/>
        <v>0</v>
      </c>
      <c r="AF62" s="23">
        <f t="shared" si="13"/>
        <v>0</v>
      </c>
      <c r="AG62" s="23">
        <f t="shared" si="13"/>
        <v>208.63</v>
      </c>
      <c r="AH62" s="23">
        <f t="shared" si="13"/>
        <v>0</v>
      </c>
      <c r="AI62" s="23">
        <f t="shared" si="13"/>
        <v>0</v>
      </c>
      <c r="AJ62" s="23">
        <f t="shared" si="13"/>
        <v>0</v>
      </c>
      <c r="AK62" s="23">
        <f t="shared" si="13"/>
        <v>278.06</v>
      </c>
      <c r="AL62" s="23">
        <f t="shared" si="13"/>
        <v>0</v>
      </c>
      <c r="AM62" s="23">
        <f t="shared" si="13"/>
        <v>4.5</v>
      </c>
      <c r="AN62" s="23">
        <f t="shared" si="13"/>
        <v>0</v>
      </c>
      <c r="AO62" s="23">
        <f t="shared" si="13"/>
        <v>0</v>
      </c>
      <c r="AP62" s="23">
        <f t="shared" si="13"/>
        <v>0</v>
      </c>
      <c r="AQ62" s="23">
        <f t="shared" si="13"/>
        <v>483.335</v>
      </c>
      <c r="AR62" s="23">
        <f t="shared" si="13"/>
        <v>0</v>
      </c>
      <c r="AS62" s="23">
        <f t="shared" si="13"/>
        <v>0</v>
      </c>
      <c r="AT62" s="23">
        <f t="shared" si="13"/>
        <v>1208.635</v>
      </c>
      <c r="AU62" s="23">
        <f t="shared" si="13"/>
        <v>0.92</v>
      </c>
      <c r="AV62" s="23">
        <f t="shared" si="13"/>
        <v>0</v>
      </c>
      <c r="AW62" s="23">
        <f t="shared" si="13"/>
        <v>0</v>
      </c>
      <c r="AX62" s="23">
        <f t="shared" si="13"/>
        <v>243</v>
      </c>
      <c r="AY62" s="23">
        <f t="shared" si="13"/>
        <v>86.7</v>
      </c>
      <c r="AZ62" s="23">
        <f t="shared" si="13"/>
        <v>0</v>
      </c>
      <c r="BA62" s="23">
        <f t="shared" si="13"/>
        <v>0</v>
      </c>
      <c r="BB62" s="23">
        <f t="shared" si="13"/>
        <v>636.0669999999999</v>
      </c>
      <c r="BC62" s="16"/>
      <c r="BD62" s="17"/>
    </row>
    <row r="63" spans="1:56" s="20" customFormat="1" ht="15.75" customHeight="1" thickBo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16"/>
      <c r="BD63" s="17"/>
    </row>
    <row r="64" spans="1:56" s="20" customFormat="1" ht="15.75" customHeight="1" thickBo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16"/>
      <c r="BD64" s="17"/>
    </row>
    <row r="65" spans="1:56" s="20" customFormat="1" ht="15.75" customHeight="1" thickBo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16"/>
      <c r="BD65" s="17"/>
    </row>
    <row r="66" spans="1:56" s="20" customFormat="1" ht="15.75" customHeight="1" thickBo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16"/>
      <c r="BD66" s="17"/>
    </row>
    <row r="67" spans="1:56" ht="15.75" customHeight="1" thickBot="1">
      <c r="A67" s="62" t="s">
        <v>45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1"/>
      <c r="BD67" s="2"/>
    </row>
    <row r="68" spans="1:56" ht="24.75" customHeight="1" thickBot="1">
      <c r="A68" s="74" t="s">
        <v>1</v>
      </c>
      <c r="B68" s="65" t="s">
        <v>2</v>
      </c>
      <c r="C68" s="76"/>
      <c r="D68" s="60" t="s">
        <v>3</v>
      </c>
      <c r="E68" s="61"/>
      <c r="F68" s="61"/>
      <c r="G68" s="61"/>
      <c r="H68" s="61"/>
      <c r="I68" s="31"/>
      <c r="J68" s="31"/>
      <c r="K68" s="32"/>
      <c r="L68" s="60" t="s">
        <v>4</v>
      </c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30"/>
      <c r="X68" s="33"/>
      <c r="Y68" s="65" t="s">
        <v>5</v>
      </c>
      <c r="Z68" s="34"/>
      <c r="AA68" s="34"/>
      <c r="AB68" s="34"/>
      <c r="AC68" s="28"/>
      <c r="AD68" s="60" t="s">
        <v>6</v>
      </c>
      <c r="AE68" s="61"/>
      <c r="AF68" s="61"/>
      <c r="AG68" s="61"/>
      <c r="AH68" s="61"/>
      <c r="AI68" s="61"/>
      <c r="AJ68" s="61"/>
      <c r="AK68" s="61"/>
      <c r="AL68" s="61"/>
      <c r="AM68" s="61"/>
      <c r="AN68" s="30"/>
      <c r="AO68" s="30"/>
      <c r="AP68" s="33"/>
      <c r="AQ68" s="60" t="s">
        <v>7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"/>
      <c r="BD68" s="7"/>
    </row>
    <row r="69" spans="1:56" ht="30" customHeight="1" thickBot="1">
      <c r="A69" s="75"/>
      <c r="B69" s="66"/>
      <c r="C69" s="77"/>
      <c r="D69" s="29" t="s">
        <v>8</v>
      </c>
      <c r="E69" s="30"/>
      <c r="F69" s="30"/>
      <c r="G69" s="33"/>
      <c r="H69" s="29" t="s">
        <v>9</v>
      </c>
      <c r="I69" s="30"/>
      <c r="J69" s="30"/>
      <c r="K69" s="33"/>
      <c r="L69" s="29" t="s">
        <v>10</v>
      </c>
      <c r="M69" s="30"/>
      <c r="N69" s="30"/>
      <c r="O69" s="30"/>
      <c r="P69" s="33"/>
      <c r="Q69" s="29" t="s">
        <v>11</v>
      </c>
      <c r="R69" s="30"/>
      <c r="S69" s="30"/>
      <c r="T69" s="30"/>
      <c r="U69" s="33"/>
      <c r="V69" s="29" t="s">
        <v>12</v>
      </c>
      <c r="W69" s="30"/>
      <c r="X69" s="33"/>
      <c r="Y69" s="66"/>
      <c r="Z69" s="36"/>
      <c r="AA69" s="36"/>
      <c r="AB69" s="36"/>
      <c r="AC69" s="35"/>
      <c r="AD69" s="29" t="s">
        <v>13</v>
      </c>
      <c r="AE69" s="30"/>
      <c r="AF69" s="33"/>
      <c r="AG69" s="29" t="s">
        <v>14</v>
      </c>
      <c r="AH69" s="30"/>
      <c r="AI69" s="30"/>
      <c r="AJ69" s="33"/>
      <c r="AK69" s="29" t="s">
        <v>15</v>
      </c>
      <c r="AL69" s="33"/>
      <c r="AM69" s="29" t="s">
        <v>16</v>
      </c>
      <c r="AN69" s="30"/>
      <c r="AO69" s="30"/>
      <c r="AP69" s="33"/>
      <c r="AQ69" s="29" t="s">
        <v>17</v>
      </c>
      <c r="AR69" s="30"/>
      <c r="AS69" s="33"/>
      <c r="AT69" s="29" t="s">
        <v>18</v>
      </c>
      <c r="AU69" s="30"/>
      <c r="AV69" s="30"/>
      <c r="AW69" s="33"/>
      <c r="AX69" s="29" t="s">
        <v>19</v>
      </c>
      <c r="AY69" s="30"/>
      <c r="AZ69" s="30"/>
      <c r="BA69" s="33"/>
      <c r="BB69" s="29" t="s">
        <v>20</v>
      </c>
      <c r="BC69" s="6"/>
      <c r="BD69" s="7"/>
    </row>
    <row r="70" spans="1:56" ht="15.75" customHeight="1" thickBot="1">
      <c r="A70" s="64" t="s">
        <v>21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1"/>
      <c r="BD70" s="2"/>
    </row>
    <row r="71" spans="1:56" ht="15.75" customHeight="1">
      <c r="A71" s="69">
        <v>182</v>
      </c>
      <c r="B71" s="69" t="s">
        <v>67</v>
      </c>
      <c r="C71" s="69"/>
      <c r="D71" s="22">
        <v>250</v>
      </c>
      <c r="E71" s="22"/>
      <c r="F71" s="22"/>
      <c r="G71" s="22"/>
      <c r="H71" s="22">
        <v>300</v>
      </c>
      <c r="I71" s="22"/>
      <c r="J71" s="22"/>
      <c r="K71" s="22"/>
      <c r="L71" s="22">
        <v>3.4</v>
      </c>
      <c r="M71" s="22"/>
      <c r="N71" s="22"/>
      <c r="O71" s="22"/>
      <c r="P71" s="22"/>
      <c r="Q71" s="22">
        <v>3.96</v>
      </c>
      <c r="R71" s="22"/>
      <c r="S71" s="22"/>
      <c r="T71" s="22"/>
      <c r="U71" s="22"/>
      <c r="V71" s="22">
        <v>27.83</v>
      </c>
      <c r="W71" s="22"/>
      <c r="X71" s="22"/>
      <c r="Y71" s="22">
        <v>161</v>
      </c>
      <c r="Z71" s="22"/>
      <c r="AA71" s="22"/>
      <c r="AB71" s="22"/>
      <c r="AC71" s="22"/>
      <c r="AD71" s="22">
        <v>0.028</v>
      </c>
      <c r="AE71" s="22"/>
      <c r="AF71" s="22"/>
      <c r="AG71" s="27">
        <v>0.028</v>
      </c>
      <c r="AH71" s="27"/>
      <c r="AI71" s="27"/>
      <c r="AJ71" s="27"/>
      <c r="AK71" s="22">
        <v>0.02</v>
      </c>
      <c r="AL71" s="22"/>
      <c r="AM71" s="22"/>
      <c r="AN71" s="22"/>
      <c r="AO71" s="22">
        <v>0.16</v>
      </c>
      <c r="AP71" s="22"/>
      <c r="AQ71" s="22">
        <v>74.22</v>
      </c>
      <c r="AR71" s="22"/>
      <c r="AS71" s="22"/>
      <c r="AT71" s="22"/>
      <c r="AU71" s="22">
        <v>1.82</v>
      </c>
      <c r="AV71" s="22"/>
      <c r="AW71" s="22"/>
      <c r="AX71" s="22">
        <v>1.86</v>
      </c>
      <c r="AY71" s="22"/>
      <c r="AZ71" s="22"/>
      <c r="BA71" s="22"/>
      <c r="BB71" s="22">
        <v>21.42</v>
      </c>
      <c r="BC71" s="16"/>
      <c r="BD71" s="17"/>
    </row>
    <row r="72" spans="1:54" ht="15.75" customHeight="1">
      <c r="A72" s="69"/>
      <c r="B72" s="69"/>
      <c r="C72" s="69"/>
      <c r="D72" s="22"/>
      <c r="E72" s="22"/>
      <c r="F72" s="22"/>
      <c r="G72" s="22"/>
      <c r="H72" s="22"/>
      <c r="I72" s="22"/>
      <c r="J72" s="22"/>
      <c r="K72" s="22"/>
      <c r="L72" s="22">
        <v>3.52</v>
      </c>
      <c r="M72" s="22"/>
      <c r="N72" s="22"/>
      <c r="O72" s="22"/>
      <c r="P72" s="22"/>
      <c r="Q72" s="22">
        <v>4.07</v>
      </c>
      <c r="R72" s="22"/>
      <c r="S72" s="22"/>
      <c r="T72" s="22"/>
      <c r="U72" s="22"/>
      <c r="V72" s="22">
        <v>35.46</v>
      </c>
      <c r="W72" s="22"/>
      <c r="X72" s="22"/>
      <c r="Y72" s="22">
        <v>197</v>
      </c>
      <c r="Z72" s="22"/>
      <c r="AA72" s="22"/>
      <c r="AB72" s="22"/>
      <c r="AC72" s="22"/>
      <c r="AD72" s="22">
        <v>0.032</v>
      </c>
      <c r="AE72" s="22"/>
      <c r="AF72" s="22"/>
      <c r="AG72" s="22">
        <v>0.032</v>
      </c>
      <c r="AH72" s="22"/>
      <c r="AI72" s="22"/>
      <c r="AJ72" s="22"/>
      <c r="AK72" s="22">
        <v>0.03</v>
      </c>
      <c r="AL72" s="22"/>
      <c r="AM72" s="22">
        <v>0.19</v>
      </c>
      <c r="AN72" s="22"/>
      <c r="AO72" s="22"/>
      <c r="AP72" s="22"/>
      <c r="AQ72" s="22">
        <v>84.83</v>
      </c>
      <c r="AR72" s="22"/>
      <c r="AS72" s="22"/>
      <c r="AT72" s="22">
        <v>2.08</v>
      </c>
      <c r="AU72" s="22"/>
      <c r="AV72" s="22"/>
      <c r="AW72" s="22"/>
      <c r="AX72" s="22">
        <v>2.12</v>
      </c>
      <c r="AY72" s="22"/>
      <c r="AZ72" s="22"/>
      <c r="BA72" s="22"/>
      <c r="BB72" s="42">
        <v>24.48</v>
      </c>
    </row>
    <row r="73" spans="1:54" ht="15.75" customHeight="1">
      <c r="A73" s="22">
        <v>382</v>
      </c>
      <c r="B73" s="69" t="s">
        <v>46</v>
      </c>
      <c r="C73" s="69"/>
      <c r="D73" s="22">
        <v>200</v>
      </c>
      <c r="E73" s="22"/>
      <c r="F73" s="22"/>
      <c r="G73" s="22"/>
      <c r="H73" s="22">
        <v>200</v>
      </c>
      <c r="I73" s="22"/>
      <c r="J73" s="22"/>
      <c r="K73" s="22"/>
      <c r="L73" s="22">
        <v>2.86</v>
      </c>
      <c r="M73" s="22"/>
      <c r="N73" s="22"/>
      <c r="O73" s="22"/>
      <c r="P73" s="22"/>
      <c r="Q73" s="22">
        <v>2.88</v>
      </c>
      <c r="R73" s="22"/>
      <c r="S73" s="22"/>
      <c r="T73" s="22"/>
      <c r="U73" s="22"/>
      <c r="V73" s="22">
        <v>15.42</v>
      </c>
      <c r="W73" s="22"/>
      <c r="X73" s="22"/>
      <c r="Y73" s="22">
        <v>78.6</v>
      </c>
      <c r="Z73" s="22"/>
      <c r="AA73" s="22"/>
      <c r="AB73" s="22"/>
      <c r="AC73" s="22"/>
      <c r="AD73" s="22">
        <v>0.033</v>
      </c>
      <c r="AE73" s="22"/>
      <c r="AF73" s="22"/>
      <c r="AG73" s="22"/>
      <c r="AH73" s="22"/>
      <c r="AI73" s="22"/>
      <c r="AJ73" s="22"/>
      <c r="AK73" s="22"/>
      <c r="AL73" s="22"/>
      <c r="AM73" s="22">
        <v>1.3</v>
      </c>
      <c r="AN73" s="22"/>
      <c r="AO73" s="22"/>
      <c r="AP73" s="22"/>
      <c r="AQ73" s="22">
        <v>5.7</v>
      </c>
      <c r="AR73" s="22"/>
      <c r="AS73" s="22"/>
      <c r="AT73" s="22">
        <v>0.36</v>
      </c>
      <c r="AU73" s="22"/>
      <c r="AV73" s="22"/>
      <c r="AW73" s="22"/>
      <c r="AX73" s="22">
        <v>34</v>
      </c>
      <c r="AY73" s="22"/>
      <c r="AZ73" s="22"/>
      <c r="BA73" s="22"/>
      <c r="BB73" s="42">
        <v>89</v>
      </c>
    </row>
    <row r="74" spans="1:54" ht="15.75" customHeight="1">
      <c r="A74" s="22"/>
      <c r="B74" s="69" t="s">
        <v>24</v>
      </c>
      <c r="C74" s="69"/>
      <c r="D74" s="22">
        <v>70</v>
      </c>
      <c r="E74" s="22"/>
      <c r="F74" s="22"/>
      <c r="G74" s="22"/>
      <c r="H74" s="22">
        <v>70</v>
      </c>
      <c r="I74" s="22"/>
      <c r="J74" s="22"/>
      <c r="K74" s="22"/>
      <c r="L74" s="22">
        <v>2.25</v>
      </c>
      <c r="M74" s="22"/>
      <c r="N74" s="22"/>
      <c r="O74" s="22"/>
      <c r="P74" s="22"/>
      <c r="Q74" s="22">
        <v>0.87</v>
      </c>
      <c r="R74" s="22"/>
      <c r="S74" s="22"/>
      <c r="T74" s="22"/>
      <c r="U74" s="22"/>
      <c r="V74" s="22">
        <v>15.42</v>
      </c>
      <c r="W74" s="22"/>
      <c r="X74" s="22"/>
      <c r="Y74" s="22">
        <v>78.6</v>
      </c>
      <c r="Z74" s="22"/>
      <c r="AA74" s="22"/>
      <c r="AB74" s="22"/>
      <c r="AC74" s="22"/>
      <c r="AD74" s="22">
        <v>0.033</v>
      </c>
      <c r="AE74" s="22"/>
      <c r="AF74" s="22"/>
      <c r="AG74" s="22">
        <v>50</v>
      </c>
      <c r="AH74" s="22"/>
      <c r="AI74" s="22"/>
      <c r="AJ74" s="22"/>
      <c r="AK74" s="22"/>
      <c r="AL74" s="22"/>
      <c r="AM74" s="22">
        <v>1.3</v>
      </c>
      <c r="AN74" s="22"/>
      <c r="AO74" s="22"/>
      <c r="AP74" s="22"/>
      <c r="AQ74" s="22">
        <v>5.7</v>
      </c>
      <c r="AR74" s="22"/>
      <c r="AS74" s="22"/>
      <c r="AT74" s="22">
        <v>0.36</v>
      </c>
      <c r="AU74" s="22"/>
      <c r="AV74" s="22"/>
      <c r="AW74" s="22"/>
      <c r="AX74" s="22">
        <v>34</v>
      </c>
      <c r="AY74" s="22"/>
      <c r="AZ74" s="22"/>
      <c r="BA74" s="22"/>
      <c r="BB74" s="42">
        <v>89</v>
      </c>
    </row>
    <row r="75" spans="1:54" ht="15.75" customHeight="1">
      <c r="A75" s="21">
        <v>42</v>
      </c>
      <c r="B75" s="69" t="s">
        <v>25</v>
      </c>
      <c r="C75" s="69"/>
      <c r="D75" s="21">
        <v>15</v>
      </c>
      <c r="E75" s="21"/>
      <c r="F75" s="21"/>
      <c r="G75" s="21"/>
      <c r="H75" s="21">
        <v>15</v>
      </c>
      <c r="I75" s="21"/>
      <c r="J75" s="21"/>
      <c r="K75" s="21"/>
      <c r="L75" s="21">
        <v>3.48</v>
      </c>
      <c r="M75" s="21"/>
      <c r="N75" s="21"/>
      <c r="O75" s="21"/>
      <c r="P75" s="21"/>
      <c r="Q75" s="21">
        <v>4.43</v>
      </c>
      <c r="R75" s="21"/>
      <c r="S75" s="21"/>
      <c r="T75" s="21"/>
      <c r="U75" s="21"/>
      <c r="V75" s="21">
        <v>0</v>
      </c>
      <c r="W75" s="21"/>
      <c r="X75" s="21"/>
      <c r="Y75" s="22">
        <v>54.6</v>
      </c>
      <c r="Z75" s="21"/>
      <c r="AA75" s="21"/>
      <c r="AB75" s="21"/>
      <c r="AC75" s="21"/>
      <c r="AD75" s="21">
        <v>0.01</v>
      </c>
      <c r="AE75" s="21"/>
      <c r="AF75" s="21"/>
      <c r="AG75" s="21">
        <v>0.11</v>
      </c>
      <c r="AH75" s="21"/>
      <c r="AI75" s="21"/>
      <c r="AJ75" s="21"/>
      <c r="AK75" s="21">
        <v>43.2</v>
      </c>
      <c r="AL75" s="21"/>
      <c r="AM75" s="21">
        <v>0.075</v>
      </c>
      <c r="AN75" s="21"/>
      <c r="AO75" s="21"/>
      <c r="AP75" s="21"/>
      <c r="AQ75" s="22">
        <v>132</v>
      </c>
      <c r="AR75" s="21"/>
      <c r="AS75" s="21"/>
      <c r="AT75" s="21">
        <v>0.15</v>
      </c>
      <c r="AU75" s="21"/>
      <c r="AV75" s="21"/>
      <c r="AW75" s="21"/>
      <c r="AX75" s="21">
        <v>0.52</v>
      </c>
      <c r="AY75" s="21"/>
      <c r="AZ75" s="21"/>
      <c r="BA75" s="21"/>
      <c r="BB75" s="21">
        <v>7.5</v>
      </c>
    </row>
    <row r="76" spans="1:54" ht="15.75" customHeight="1">
      <c r="A76" s="21"/>
      <c r="B76" s="69" t="s">
        <v>38</v>
      </c>
      <c r="C76" s="69"/>
      <c r="D76" s="21"/>
      <c r="E76" s="21"/>
      <c r="F76" s="21"/>
      <c r="G76" s="21"/>
      <c r="H76" s="21"/>
      <c r="I76" s="21"/>
      <c r="J76" s="21"/>
      <c r="K76" s="21"/>
      <c r="L76" s="21">
        <f>SUM(L71,L73,L74,L75)</f>
        <v>11.99</v>
      </c>
      <c r="M76" s="21">
        <f aca="true" t="shared" si="14" ref="M76:BB76">SUM(M71,M73,M74,M75)</f>
        <v>0</v>
      </c>
      <c r="N76" s="21">
        <f t="shared" si="14"/>
        <v>0</v>
      </c>
      <c r="O76" s="21">
        <f t="shared" si="14"/>
        <v>0</v>
      </c>
      <c r="P76" s="21">
        <f t="shared" si="14"/>
        <v>0</v>
      </c>
      <c r="Q76" s="21">
        <f t="shared" si="14"/>
        <v>12.14</v>
      </c>
      <c r="R76" s="21">
        <f t="shared" si="14"/>
        <v>0</v>
      </c>
      <c r="S76" s="21">
        <f t="shared" si="14"/>
        <v>0</v>
      </c>
      <c r="T76" s="21">
        <f t="shared" si="14"/>
        <v>0</v>
      </c>
      <c r="U76" s="21">
        <f t="shared" si="14"/>
        <v>0</v>
      </c>
      <c r="V76" s="21">
        <f t="shared" si="14"/>
        <v>58.67</v>
      </c>
      <c r="W76" s="21">
        <f t="shared" si="14"/>
        <v>0</v>
      </c>
      <c r="X76" s="21">
        <f t="shared" si="14"/>
        <v>0</v>
      </c>
      <c r="Y76" s="21">
        <f t="shared" si="14"/>
        <v>372.8</v>
      </c>
      <c r="Z76" s="21">
        <f t="shared" si="14"/>
        <v>0</v>
      </c>
      <c r="AA76" s="21">
        <f t="shared" si="14"/>
        <v>0</v>
      </c>
      <c r="AB76" s="21">
        <f t="shared" si="14"/>
        <v>0</v>
      </c>
      <c r="AC76" s="21">
        <f t="shared" si="14"/>
        <v>0</v>
      </c>
      <c r="AD76" s="21">
        <f t="shared" si="14"/>
        <v>0.104</v>
      </c>
      <c r="AE76" s="21">
        <f t="shared" si="14"/>
        <v>0</v>
      </c>
      <c r="AF76" s="21">
        <f t="shared" si="14"/>
        <v>0</v>
      </c>
      <c r="AG76" s="21">
        <f t="shared" si="14"/>
        <v>50.138</v>
      </c>
      <c r="AH76" s="21">
        <f t="shared" si="14"/>
        <v>0</v>
      </c>
      <c r="AI76" s="21">
        <f t="shared" si="14"/>
        <v>0</v>
      </c>
      <c r="AJ76" s="21">
        <f t="shared" si="14"/>
        <v>0</v>
      </c>
      <c r="AK76" s="21">
        <f t="shared" si="14"/>
        <v>43.220000000000006</v>
      </c>
      <c r="AL76" s="21">
        <f t="shared" si="14"/>
        <v>0</v>
      </c>
      <c r="AM76" s="21">
        <f t="shared" si="14"/>
        <v>2.6750000000000003</v>
      </c>
      <c r="AN76" s="21">
        <f t="shared" si="14"/>
        <v>0</v>
      </c>
      <c r="AO76" s="21">
        <f t="shared" si="14"/>
        <v>0.16</v>
      </c>
      <c r="AP76" s="21">
        <f t="shared" si="14"/>
        <v>0</v>
      </c>
      <c r="AQ76" s="21">
        <f t="shared" si="14"/>
        <v>217.62</v>
      </c>
      <c r="AR76" s="21">
        <f t="shared" si="14"/>
        <v>0</v>
      </c>
      <c r="AS76" s="21">
        <f t="shared" si="14"/>
        <v>0</v>
      </c>
      <c r="AT76" s="21">
        <f t="shared" si="14"/>
        <v>0.87</v>
      </c>
      <c r="AU76" s="21">
        <f t="shared" si="14"/>
        <v>1.82</v>
      </c>
      <c r="AV76" s="21">
        <f t="shared" si="14"/>
        <v>0</v>
      </c>
      <c r="AW76" s="21">
        <f t="shared" si="14"/>
        <v>0</v>
      </c>
      <c r="AX76" s="21">
        <f t="shared" si="14"/>
        <v>70.38</v>
      </c>
      <c r="AY76" s="21">
        <f t="shared" si="14"/>
        <v>0</v>
      </c>
      <c r="AZ76" s="21">
        <f t="shared" si="14"/>
        <v>0</v>
      </c>
      <c r="BA76" s="21">
        <f t="shared" si="14"/>
        <v>0</v>
      </c>
      <c r="BB76" s="21">
        <f t="shared" si="14"/>
        <v>206.92000000000002</v>
      </c>
    </row>
    <row r="77" spans="1:54" ht="15.75" customHeight="1" thickBot="1">
      <c r="A77" s="21"/>
      <c r="B77" s="69"/>
      <c r="C77" s="69"/>
      <c r="D77" s="21"/>
      <c r="E77" s="21"/>
      <c r="F77" s="21"/>
      <c r="G77" s="21"/>
      <c r="H77" s="21"/>
      <c r="I77" s="21"/>
      <c r="J77" s="21"/>
      <c r="K77" s="21"/>
      <c r="L77" s="21">
        <f>SUM(L72,L73,L74,L75)</f>
        <v>12.11</v>
      </c>
      <c r="M77" s="21">
        <f aca="true" t="shared" si="15" ref="M77:BB77">SUM(M72,M73,M74,M75)</f>
        <v>0</v>
      </c>
      <c r="N77" s="21">
        <f t="shared" si="15"/>
        <v>0</v>
      </c>
      <c r="O77" s="21">
        <f t="shared" si="15"/>
        <v>0</v>
      </c>
      <c r="P77" s="21">
        <f t="shared" si="15"/>
        <v>0</v>
      </c>
      <c r="Q77" s="21">
        <f t="shared" si="15"/>
        <v>12.25</v>
      </c>
      <c r="R77" s="21">
        <f t="shared" si="15"/>
        <v>0</v>
      </c>
      <c r="S77" s="21">
        <f t="shared" si="15"/>
        <v>0</v>
      </c>
      <c r="T77" s="21">
        <f t="shared" si="15"/>
        <v>0</v>
      </c>
      <c r="U77" s="21">
        <f t="shared" si="15"/>
        <v>0</v>
      </c>
      <c r="V77" s="21">
        <f t="shared" si="15"/>
        <v>66.3</v>
      </c>
      <c r="W77" s="21">
        <f t="shared" si="15"/>
        <v>0</v>
      </c>
      <c r="X77" s="21">
        <f t="shared" si="15"/>
        <v>0</v>
      </c>
      <c r="Y77" s="21">
        <f t="shared" si="15"/>
        <v>408.80000000000007</v>
      </c>
      <c r="Z77" s="21">
        <f t="shared" si="15"/>
        <v>0</v>
      </c>
      <c r="AA77" s="21">
        <f t="shared" si="15"/>
        <v>0</v>
      </c>
      <c r="AB77" s="21">
        <f t="shared" si="15"/>
        <v>0</v>
      </c>
      <c r="AC77" s="21">
        <f t="shared" si="15"/>
        <v>0</v>
      </c>
      <c r="AD77" s="21">
        <f t="shared" si="15"/>
        <v>0.108</v>
      </c>
      <c r="AE77" s="21">
        <f t="shared" si="15"/>
        <v>0</v>
      </c>
      <c r="AF77" s="21">
        <f t="shared" si="15"/>
        <v>0</v>
      </c>
      <c r="AG77" s="21">
        <f t="shared" si="15"/>
        <v>50.141999999999996</v>
      </c>
      <c r="AH77" s="21">
        <f t="shared" si="15"/>
        <v>0</v>
      </c>
      <c r="AI77" s="21">
        <f t="shared" si="15"/>
        <v>0</v>
      </c>
      <c r="AJ77" s="21">
        <f t="shared" si="15"/>
        <v>0</v>
      </c>
      <c r="AK77" s="21">
        <f t="shared" si="15"/>
        <v>43.230000000000004</v>
      </c>
      <c r="AL77" s="21">
        <f t="shared" si="15"/>
        <v>0</v>
      </c>
      <c r="AM77" s="21">
        <f t="shared" si="15"/>
        <v>2.865</v>
      </c>
      <c r="AN77" s="21">
        <f t="shared" si="15"/>
        <v>0</v>
      </c>
      <c r="AO77" s="21">
        <f t="shared" si="15"/>
        <v>0</v>
      </c>
      <c r="AP77" s="21">
        <f t="shared" si="15"/>
        <v>0</v>
      </c>
      <c r="AQ77" s="21">
        <f t="shared" si="15"/>
        <v>228.23000000000002</v>
      </c>
      <c r="AR77" s="21">
        <f t="shared" si="15"/>
        <v>0</v>
      </c>
      <c r="AS77" s="21">
        <f t="shared" si="15"/>
        <v>0</v>
      </c>
      <c r="AT77" s="21">
        <f t="shared" si="15"/>
        <v>2.9499999999999997</v>
      </c>
      <c r="AU77" s="21">
        <f t="shared" si="15"/>
        <v>0</v>
      </c>
      <c r="AV77" s="21">
        <f t="shared" si="15"/>
        <v>0</v>
      </c>
      <c r="AW77" s="21">
        <f t="shared" si="15"/>
        <v>0</v>
      </c>
      <c r="AX77" s="21">
        <f t="shared" si="15"/>
        <v>70.64</v>
      </c>
      <c r="AY77" s="21">
        <f t="shared" si="15"/>
        <v>0</v>
      </c>
      <c r="AZ77" s="21">
        <f t="shared" si="15"/>
        <v>0</v>
      </c>
      <c r="BA77" s="21">
        <f t="shared" si="15"/>
        <v>0</v>
      </c>
      <c r="BB77" s="21">
        <f t="shared" si="15"/>
        <v>209.98000000000002</v>
      </c>
    </row>
    <row r="78" spans="1:56" ht="15.75" customHeight="1" thickBot="1">
      <c r="A78" s="62" t="s">
        <v>28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1"/>
      <c r="BD78" s="2"/>
    </row>
    <row r="79" spans="1:56" ht="15.75" customHeight="1" thickBot="1">
      <c r="A79" s="64">
        <v>15</v>
      </c>
      <c r="B79" s="69" t="s">
        <v>68</v>
      </c>
      <c r="C79" s="69"/>
      <c r="D79" s="22">
        <v>60</v>
      </c>
      <c r="E79" s="22"/>
      <c r="F79" s="22"/>
      <c r="G79" s="22"/>
      <c r="H79" s="22">
        <v>80</v>
      </c>
      <c r="I79" s="22"/>
      <c r="J79" s="22"/>
      <c r="K79" s="22"/>
      <c r="L79" s="22">
        <v>0.59</v>
      </c>
      <c r="M79" s="22"/>
      <c r="N79" s="22"/>
      <c r="O79" s="22"/>
      <c r="P79" s="22"/>
      <c r="Q79" s="22">
        <v>3.69</v>
      </c>
      <c r="R79" s="22"/>
      <c r="S79" s="22"/>
      <c r="T79" s="22"/>
      <c r="U79" s="22"/>
      <c r="V79" s="22">
        <v>2.24</v>
      </c>
      <c r="W79" s="22"/>
      <c r="X79" s="22"/>
      <c r="Y79" s="22">
        <v>44.52</v>
      </c>
      <c r="Z79" s="22"/>
      <c r="AA79" s="22"/>
      <c r="AB79" s="22"/>
      <c r="AC79" s="22"/>
      <c r="AD79" s="22">
        <v>0.03</v>
      </c>
      <c r="AE79" s="22"/>
      <c r="AF79" s="22"/>
      <c r="AG79" s="22">
        <v>10.06</v>
      </c>
      <c r="AH79" s="22"/>
      <c r="AI79" s="22"/>
      <c r="AJ79" s="22"/>
      <c r="AK79" s="22">
        <v>78.6</v>
      </c>
      <c r="AL79" s="22"/>
      <c r="AM79" s="22">
        <v>0.3</v>
      </c>
      <c r="AN79" s="22"/>
      <c r="AO79" s="22"/>
      <c r="AP79" s="22"/>
      <c r="AQ79" s="22">
        <v>11.21</v>
      </c>
      <c r="AR79" s="22"/>
      <c r="AS79" s="22"/>
      <c r="AT79" s="22">
        <v>0.44</v>
      </c>
      <c r="AU79" s="22"/>
      <c r="AV79" s="22"/>
      <c r="AW79" s="22"/>
      <c r="AX79" s="22">
        <v>8.2</v>
      </c>
      <c r="AY79" s="22"/>
      <c r="AZ79" s="22"/>
      <c r="BA79" s="22"/>
      <c r="BB79" s="22">
        <v>0.396</v>
      </c>
      <c r="BC79" s="16"/>
      <c r="BD79" s="17"/>
    </row>
    <row r="80" spans="1:56" ht="15.75" customHeight="1" thickBot="1">
      <c r="A80" s="62"/>
      <c r="B80" s="69"/>
      <c r="C80" s="69"/>
      <c r="D80" s="22"/>
      <c r="E80" s="22"/>
      <c r="F80" s="22"/>
      <c r="G80" s="22"/>
      <c r="H80" s="22"/>
      <c r="I80" s="22"/>
      <c r="J80" s="22"/>
      <c r="K80" s="22"/>
      <c r="L80" s="22">
        <v>0.98</v>
      </c>
      <c r="M80" s="22"/>
      <c r="N80" s="22"/>
      <c r="O80" s="22"/>
      <c r="P80" s="22"/>
      <c r="Q80" s="22">
        <v>6.15</v>
      </c>
      <c r="R80" s="22"/>
      <c r="S80" s="22"/>
      <c r="T80" s="22"/>
      <c r="U80" s="22"/>
      <c r="V80" s="22">
        <v>3.73</v>
      </c>
      <c r="W80" s="22"/>
      <c r="X80" s="22"/>
      <c r="Y80" s="22">
        <v>74.2</v>
      </c>
      <c r="Z80" s="22"/>
      <c r="AA80" s="22"/>
      <c r="AB80" s="22"/>
      <c r="AC80" s="22"/>
      <c r="AD80" s="22">
        <v>0.05</v>
      </c>
      <c r="AE80" s="22"/>
      <c r="AF80" s="22"/>
      <c r="AG80" s="22">
        <v>16.76</v>
      </c>
      <c r="AH80" s="22"/>
      <c r="AI80" s="22"/>
      <c r="AJ80" s="22"/>
      <c r="AK80" s="22">
        <v>131</v>
      </c>
      <c r="AL80" s="22"/>
      <c r="AM80" s="22">
        <v>0.5</v>
      </c>
      <c r="AN80" s="22"/>
      <c r="AO80" s="22"/>
      <c r="AP80" s="22"/>
      <c r="AQ80" s="22">
        <v>18.68</v>
      </c>
      <c r="AR80" s="22"/>
      <c r="AS80" s="22"/>
      <c r="AT80" s="22">
        <v>0.74</v>
      </c>
      <c r="AU80" s="22"/>
      <c r="AV80" s="22"/>
      <c r="AW80" s="22"/>
      <c r="AX80" s="22">
        <v>13.67</v>
      </c>
      <c r="AY80" s="22"/>
      <c r="AZ80" s="22"/>
      <c r="BA80" s="22"/>
      <c r="BB80" s="22">
        <v>0.667</v>
      </c>
      <c r="BC80" s="16"/>
      <c r="BD80" s="17"/>
    </row>
    <row r="81" spans="1:56" ht="15.75" customHeight="1" thickBot="1">
      <c r="A81" s="64">
        <v>88</v>
      </c>
      <c r="B81" s="69" t="s">
        <v>69</v>
      </c>
      <c r="C81" s="69"/>
      <c r="D81" s="22">
        <v>250</v>
      </c>
      <c r="E81" s="22"/>
      <c r="F81" s="22"/>
      <c r="G81" s="22"/>
      <c r="H81" s="22">
        <v>300</v>
      </c>
      <c r="I81" s="22"/>
      <c r="J81" s="22"/>
      <c r="K81" s="22"/>
      <c r="L81" s="22">
        <v>14.6</v>
      </c>
      <c r="M81" s="22"/>
      <c r="N81" s="22"/>
      <c r="O81" s="22"/>
      <c r="P81" s="22"/>
      <c r="Q81" s="22">
        <v>3.8</v>
      </c>
      <c r="R81" s="22"/>
      <c r="S81" s="22"/>
      <c r="T81" s="22"/>
      <c r="U81" s="22"/>
      <c r="V81" s="22">
        <v>18.2</v>
      </c>
      <c r="W81" s="22"/>
      <c r="X81" s="22"/>
      <c r="Y81" s="22">
        <v>161.2</v>
      </c>
      <c r="Z81" s="22"/>
      <c r="AA81" s="22"/>
      <c r="AB81" s="22"/>
      <c r="AC81" s="22"/>
      <c r="AD81" s="22">
        <v>0.24</v>
      </c>
      <c r="AE81" s="22"/>
      <c r="AF81" s="22"/>
      <c r="AG81" s="22">
        <v>23.38</v>
      </c>
      <c r="AH81" s="22"/>
      <c r="AI81" s="22"/>
      <c r="AJ81" s="22"/>
      <c r="AK81" s="22">
        <v>177.2</v>
      </c>
      <c r="AL81" s="22"/>
      <c r="AM81" s="22">
        <v>0.968</v>
      </c>
      <c r="AN81" s="22"/>
      <c r="AO81" s="22"/>
      <c r="AP81" s="22"/>
      <c r="AQ81" s="22">
        <v>34.7</v>
      </c>
      <c r="AR81" s="22"/>
      <c r="AS81" s="22"/>
      <c r="AT81" s="22">
        <v>3.23</v>
      </c>
      <c r="AU81" s="22"/>
      <c r="AV81" s="22"/>
      <c r="AW81" s="22"/>
      <c r="AX81" s="22">
        <v>26.14</v>
      </c>
      <c r="AY81" s="22"/>
      <c r="AZ81" s="22"/>
      <c r="BA81" s="22"/>
      <c r="BB81" s="22">
        <v>150.6</v>
      </c>
      <c r="BC81" s="16"/>
      <c r="BD81" s="17"/>
    </row>
    <row r="82" spans="1:56" ht="15.75" customHeight="1" thickBot="1">
      <c r="A82" s="62"/>
      <c r="B82" s="69"/>
      <c r="C82" s="69"/>
      <c r="D82" s="22"/>
      <c r="E82" s="22"/>
      <c r="F82" s="22"/>
      <c r="G82" s="22"/>
      <c r="H82" s="22"/>
      <c r="I82" s="22"/>
      <c r="J82" s="22"/>
      <c r="K82" s="22"/>
      <c r="L82" s="22">
        <v>18.25</v>
      </c>
      <c r="M82" s="22"/>
      <c r="N82" s="22"/>
      <c r="O82" s="22"/>
      <c r="P82" s="22"/>
      <c r="Q82" s="22">
        <v>4.75</v>
      </c>
      <c r="R82" s="22"/>
      <c r="S82" s="22"/>
      <c r="T82" s="22"/>
      <c r="U82" s="22"/>
      <c r="V82" s="22">
        <v>22.75</v>
      </c>
      <c r="W82" s="22"/>
      <c r="X82" s="22"/>
      <c r="Y82" s="22">
        <v>201.5</v>
      </c>
      <c r="Z82" s="22"/>
      <c r="AA82" s="22"/>
      <c r="AB82" s="22"/>
      <c r="AC82" s="22"/>
      <c r="AD82" s="22">
        <v>0.3</v>
      </c>
      <c r="AE82" s="22"/>
      <c r="AF82" s="22"/>
      <c r="AG82" s="22">
        <v>9.225</v>
      </c>
      <c r="AH82" s="22"/>
      <c r="AI82" s="22"/>
      <c r="AJ82" s="22"/>
      <c r="AK82" s="22">
        <v>221.5</v>
      </c>
      <c r="AL82" s="22"/>
      <c r="AM82" s="22">
        <v>1.21</v>
      </c>
      <c r="AN82" s="22"/>
      <c r="AO82" s="22"/>
      <c r="AP82" s="22"/>
      <c r="AQ82" s="22">
        <v>43.375</v>
      </c>
      <c r="AR82" s="22"/>
      <c r="AS82" s="22"/>
      <c r="AT82" s="22">
        <v>4.0375</v>
      </c>
      <c r="AU82" s="22"/>
      <c r="AV82" s="22"/>
      <c r="AW82" s="22"/>
      <c r="AX82" s="22">
        <v>32.67</v>
      </c>
      <c r="AY82" s="22"/>
      <c r="AZ82" s="22"/>
      <c r="BA82" s="22"/>
      <c r="BB82" s="22">
        <v>188.25</v>
      </c>
      <c r="BC82" s="16"/>
      <c r="BD82" s="17"/>
    </row>
    <row r="83" spans="1:56" ht="15.75" customHeight="1" thickBot="1">
      <c r="A83" s="64">
        <v>343</v>
      </c>
      <c r="B83" s="69" t="s">
        <v>70</v>
      </c>
      <c r="C83" s="69"/>
      <c r="D83" s="22">
        <v>100</v>
      </c>
      <c r="E83" s="22"/>
      <c r="F83" s="22"/>
      <c r="G83" s="22"/>
      <c r="H83" s="22">
        <v>120</v>
      </c>
      <c r="I83" s="22"/>
      <c r="J83" s="22"/>
      <c r="K83" s="22"/>
      <c r="L83" s="22">
        <v>24</v>
      </c>
      <c r="M83" s="22"/>
      <c r="N83" s="22"/>
      <c r="O83" s="22"/>
      <c r="P83" s="22"/>
      <c r="Q83" s="22">
        <v>11.6</v>
      </c>
      <c r="R83" s="22"/>
      <c r="S83" s="22"/>
      <c r="T83" s="22"/>
      <c r="U83" s="22"/>
      <c r="V83" s="22">
        <v>1.73</v>
      </c>
      <c r="W83" s="22"/>
      <c r="X83" s="22"/>
      <c r="Y83" s="22">
        <v>207.33</v>
      </c>
      <c r="Z83" s="22"/>
      <c r="AA83" s="22"/>
      <c r="AB83" s="22"/>
      <c r="AC83" s="22"/>
      <c r="AD83" s="22">
        <v>0.13</v>
      </c>
      <c r="AE83" s="22"/>
      <c r="AF83" s="22"/>
      <c r="AG83" s="22">
        <v>0.2</v>
      </c>
      <c r="AH83" s="22"/>
      <c r="AI83" s="22"/>
      <c r="AJ83" s="22"/>
      <c r="AK83" s="22">
        <v>1.21</v>
      </c>
      <c r="AL83" s="22"/>
      <c r="AM83" s="22">
        <v>1.44</v>
      </c>
      <c r="AN83" s="22"/>
      <c r="AO83" s="22"/>
      <c r="AP83" s="22"/>
      <c r="AQ83" s="22">
        <v>14.86</v>
      </c>
      <c r="AR83" s="22"/>
      <c r="AS83" s="22"/>
      <c r="AT83" s="22">
        <v>0.47</v>
      </c>
      <c r="AU83" s="22"/>
      <c r="AV83" s="22"/>
      <c r="AW83" s="22"/>
      <c r="AX83" s="22">
        <v>27.3</v>
      </c>
      <c r="AY83" s="22"/>
      <c r="AZ83" s="22"/>
      <c r="BA83" s="22"/>
      <c r="BB83" s="22">
        <v>103.68</v>
      </c>
      <c r="BC83" s="16"/>
      <c r="BD83" s="17"/>
    </row>
    <row r="84" spans="1:56" ht="15.75" customHeight="1" thickBot="1">
      <c r="A84" s="62"/>
      <c r="B84" s="69"/>
      <c r="C84" s="69"/>
      <c r="D84" s="22"/>
      <c r="E84" s="22"/>
      <c r="F84" s="22"/>
      <c r="G84" s="22"/>
      <c r="H84" s="22"/>
      <c r="I84" s="22"/>
      <c r="J84" s="22"/>
      <c r="K84" s="22"/>
      <c r="L84" s="22">
        <v>30</v>
      </c>
      <c r="M84" s="22"/>
      <c r="N84" s="22"/>
      <c r="O84" s="22"/>
      <c r="P84" s="22"/>
      <c r="Q84" s="22">
        <v>14.5</v>
      </c>
      <c r="R84" s="22"/>
      <c r="S84" s="22"/>
      <c r="T84" s="22"/>
      <c r="U84" s="22"/>
      <c r="V84" s="22">
        <v>2.17</v>
      </c>
      <c r="W84" s="22"/>
      <c r="X84" s="22"/>
      <c r="Y84" s="22">
        <v>259.17</v>
      </c>
      <c r="Z84" s="22"/>
      <c r="AA84" s="22"/>
      <c r="AB84" s="22"/>
      <c r="AC84" s="22"/>
      <c r="AD84" s="22">
        <v>0.17</v>
      </c>
      <c r="AE84" s="22"/>
      <c r="AF84" s="22"/>
      <c r="AG84" s="22">
        <v>0.26</v>
      </c>
      <c r="AH84" s="22"/>
      <c r="AI84" s="22"/>
      <c r="AJ84" s="22"/>
      <c r="AK84" s="22">
        <v>1.52</v>
      </c>
      <c r="AL84" s="22"/>
      <c r="AM84" s="22">
        <v>1.81</v>
      </c>
      <c r="AN84" s="22"/>
      <c r="AO84" s="22"/>
      <c r="AP84" s="22"/>
      <c r="AQ84" s="22">
        <v>18.58</v>
      </c>
      <c r="AR84" s="22"/>
      <c r="AS84" s="22"/>
      <c r="AT84" s="22">
        <v>0.59</v>
      </c>
      <c r="AU84" s="22"/>
      <c r="AV84" s="22"/>
      <c r="AW84" s="22"/>
      <c r="AX84" s="22">
        <v>34.14</v>
      </c>
      <c r="AY84" s="22"/>
      <c r="AZ84" s="22"/>
      <c r="BA84" s="22"/>
      <c r="BB84" s="22">
        <v>123.61</v>
      </c>
      <c r="BC84" s="16"/>
      <c r="BD84" s="17"/>
    </row>
    <row r="85" spans="1:56" ht="15.75" customHeight="1" thickBot="1">
      <c r="A85" s="110">
        <v>304</v>
      </c>
      <c r="B85" s="82" t="s">
        <v>47</v>
      </c>
      <c r="C85" s="83"/>
      <c r="D85" s="22">
        <v>180</v>
      </c>
      <c r="E85" s="22"/>
      <c r="F85" s="22"/>
      <c r="G85" s="22"/>
      <c r="H85" s="22">
        <v>200</v>
      </c>
      <c r="I85" s="22"/>
      <c r="J85" s="22"/>
      <c r="K85" s="22"/>
      <c r="L85" s="22">
        <v>3.72</v>
      </c>
      <c r="M85" s="22"/>
      <c r="N85" s="22"/>
      <c r="O85" s="22"/>
      <c r="P85" s="22"/>
      <c r="Q85" s="22">
        <v>3.54</v>
      </c>
      <c r="R85" s="22"/>
      <c r="S85" s="22"/>
      <c r="T85" s="22"/>
      <c r="U85" s="22"/>
      <c r="V85" s="22">
        <v>37.62</v>
      </c>
      <c r="W85" s="22"/>
      <c r="X85" s="22"/>
      <c r="Y85" s="22">
        <v>201</v>
      </c>
      <c r="Z85" s="22"/>
      <c r="AA85" s="22"/>
      <c r="AB85" s="22"/>
      <c r="AC85" s="22"/>
      <c r="AD85" s="22">
        <v>0.075</v>
      </c>
      <c r="AE85" s="22"/>
      <c r="AF85" s="22"/>
      <c r="AG85" s="22">
        <v>8.47</v>
      </c>
      <c r="AH85" s="22"/>
      <c r="AI85" s="22"/>
      <c r="AJ85" s="22"/>
      <c r="AK85" s="22"/>
      <c r="AL85" s="22"/>
      <c r="AM85" s="22">
        <v>0.46</v>
      </c>
      <c r="AN85" s="22"/>
      <c r="AO85" s="22"/>
      <c r="AP85" s="22"/>
      <c r="AQ85" s="22">
        <v>55.32</v>
      </c>
      <c r="AR85" s="22"/>
      <c r="AS85" s="22"/>
      <c r="AT85" s="22">
        <v>1.21</v>
      </c>
      <c r="AU85" s="22"/>
      <c r="AV85" s="22"/>
      <c r="AW85" s="22"/>
      <c r="AX85" s="22">
        <v>37.87</v>
      </c>
      <c r="AY85" s="22"/>
      <c r="AZ85" s="22"/>
      <c r="BA85" s="22"/>
      <c r="BB85" s="22">
        <v>188.28</v>
      </c>
      <c r="BC85" s="16"/>
      <c r="BD85" s="17"/>
    </row>
    <row r="86" spans="1:56" ht="15.75" customHeight="1" thickBot="1">
      <c r="A86" s="111"/>
      <c r="B86" s="84"/>
      <c r="C86" s="85"/>
      <c r="D86" s="22"/>
      <c r="E86" s="22"/>
      <c r="F86" s="22"/>
      <c r="G86" s="22"/>
      <c r="H86" s="22"/>
      <c r="I86" s="22"/>
      <c r="J86" s="22"/>
      <c r="K86" s="22"/>
      <c r="L86" s="22">
        <v>4.46</v>
      </c>
      <c r="M86" s="22"/>
      <c r="N86" s="22"/>
      <c r="O86" s="22"/>
      <c r="P86" s="22"/>
      <c r="Q86" s="22">
        <v>4.24</v>
      </c>
      <c r="R86" s="22"/>
      <c r="S86" s="22"/>
      <c r="T86" s="22"/>
      <c r="U86" s="22"/>
      <c r="V86" s="22">
        <v>45.14</v>
      </c>
      <c r="W86" s="22"/>
      <c r="X86" s="22"/>
      <c r="Y86" s="22">
        <v>241.2</v>
      </c>
      <c r="Z86" s="22"/>
      <c r="AA86" s="22"/>
      <c r="AB86" s="22"/>
      <c r="AC86" s="22"/>
      <c r="AD86" s="22">
        <v>0.06</v>
      </c>
      <c r="AE86" s="22"/>
      <c r="AF86" s="22"/>
      <c r="AG86" s="22">
        <v>10.17</v>
      </c>
      <c r="AH86" s="22"/>
      <c r="AI86" s="22"/>
      <c r="AJ86" s="22"/>
      <c r="AK86" s="22"/>
      <c r="AL86" s="22"/>
      <c r="AM86" s="22">
        <v>0.52</v>
      </c>
      <c r="AN86" s="22"/>
      <c r="AO86" s="22"/>
      <c r="AP86" s="22"/>
      <c r="AQ86" s="22">
        <v>66.38</v>
      </c>
      <c r="AR86" s="22"/>
      <c r="AS86" s="22"/>
      <c r="AT86" s="22">
        <v>1.45</v>
      </c>
      <c r="AU86" s="22"/>
      <c r="AV86" s="22"/>
      <c r="AW86" s="22"/>
      <c r="AX86" s="22">
        <v>75.5</v>
      </c>
      <c r="AY86" s="22"/>
      <c r="AZ86" s="22"/>
      <c r="BA86" s="22"/>
      <c r="BB86" s="22">
        <v>209.2</v>
      </c>
      <c r="BC86" s="16"/>
      <c r="BD86" s="17"/>
    </row>
    <row r="87" spans="1:56" ht="15.75" customHeight="1" thickBot="1">
      <c r="A87" s="22">
        <v>377</v>
      </c>
      <c r="B87" s="69" t="s">
        <v>23</v>
      </c>
      <c r="C87" s="69"/>
      <c r="D87" s="22">
        <v>200</v>
      </c>
      <c r="E87" s="22"/>
      <c r="F87" s="22"/>
      <c r="G87" s="22"/>
      <c r="H87" s="22">
        <v>200</v>
      </c>
      <c r="I87" s="22"/>
      <c r="J87" s="22"/>
      <c r="K87" s="22"/>
      <c r="L87" s="22">
        <v>0.1</v>
      </c>
      <c r="M87" s="22"/>
      <c r="N87" s="22"/>
      <c r="O87" s="22"/>
      <c r="P87" s="22"/>
      <c r="Q87" s="22">
        <v>0.02</v>
      </c>
      <c r="R87" s="22"/>
      <c r="S87" s="22"/>
      <c r="T87" s="22"/>
      <c r="U87" s="22"/>
      <c r="V87" s="22">
        <v>9.9</v>
      </c>
      <c r="W87" s="22"/>
      <c r="X87" s="22"/>
      <c r="Y87" s="22">
        <v>35</v>
      </c>
      <c r="Z87" s="22"/>
      <c r="AA87" s="22"/>
      <c r="AB87" s="22"/>
      <c r="AC87" s="22"/>
      <c r="AD87" s="22">
        <v>0.05</v>
      </c>
      <c r="AE87" s="22"/>
      <c r="AF87" s="22"/>
      <c r="AG87" s="22">
        <v>50</v>
      </c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0.26</v>
      </c>
      <c r="AR87" s="22"/>
      <c r="AS87" s="22"/>
      <c r="AT87" s="22">
        <v>0.04</v>
      </c>
      <c r="AU87" s="22"/>
      <c r="AV87" s="22"/>
      <c r="AW87" s="22"/>
      <c r="AX87" s="22">
        <v>3</v>
      </c>
      <c r="AY87" s="22"/>
      <c r="AZ87" s="22"/>
      <c r="BA87" s="22"/>
      <c r="BB87" s="42">
        <v>4</v>
      </c>
      <c r="BC87" s="16"/>
      <c r="BD87" s="17"/>
    </row>
    <row r="88" spans="1:56" ht="15.75" customHeight="1" thickBot="1">
      <c r="A88" s="41"/>
      <c r="B88" s="69" t="s">
        <v>33</v>
      </c>
      <c r="C88" s="69"/>
      <c r="D88" s="21">
        <v>60</v>
      </c>
      <c r="E88" s="21"/>
      <c r="F88" s="21"/>
      <c r="G88" s="21"/>
      <c r="H88" s="21">
        <v>60</v>
      </c>
      <c r="I88" s="21"/>
      <c r="J88" s="21"/>
      <c r="K88" s="21"/>
      <c r="L88" s="21">
        <v>5.33</v>
      </c>
      <c r="M88" s="21"/>
      <c r="N88" s="21"/>
      <c r="O88" s="21"/>
      <c r="P88" s="21"/>
      <c r="Q88" s="21">
        <v>2.26</v>
      </c>
      <c r="R88" s="21"/>
      <c r="S88" s="21"/>
      <c r="T88" s="21"/>
      <c r="U88" s="21"/>
      <c r="V88" s="21">
        <v>21.77</v>
      </c>
      <c r="W88" s="21"/>
      <c r="X88" s="21"/>
      <c r="Y88" s="22">
        <v>137</v>
      </c>
      <c r="Z88" s="21"/>
      <c r="AA88" s="21"/>
      <c r="AB88" s="21"/>
      <c r="AC88" s="21"/>
      <c r="AD88" s="21">
        <v>0.205</v>
      </c>
      <c r="AE88" s="21"/>
      <c r="AF88" s="21"/>
      <c r="AG88" s="21">
        <v>0.1</v>
      </c>
      <c r="AH88" s="21"/>
      <c r="AI88" s="21"/>
      <c r="AJ88" s="21"/>
      <c r="AK88" s="21"/>
      <c r="AL88" s="21"/>
      <c r="AM88" s="21">
        <v>0.085</v>
      </c>
      <c r="AN88" s="21"/>
      <c r="AO88" s="21"/>
      <c r="AP88" s="21"/>
      <c r="AQ88" s="22">
        <v>62.5</v>
      </c>
      <c r="AR88" s="21"/>
      <c r="AS88" s="21"/>
      <c r="AT88" s="21">
        <v>1.8</v>
      </c>
      <c r="AU88" s="21"/>
      <c r="AV88" s="21"/>
      <c r="AW88" s="21"/>
      <c r="AX88" s="21">
        <v>41</v>
      </c>
      <c r="AY88" s="21"/>
      <c r="AZ88" s="21"/>
      <c r="BA88" s="21"/>
      <c r="BB88" s="21">
        <v>129</v>
      </c>
      <c r="BC88" s="16"/>
      <c r="BD88" s="17"/>
    </row>
    <row r="89" spans="1:56" ht="15.75" customHeight="1" thickBot="1">
      <c r="A89" s="64"/>
      <c r="B89" s="69" t="s">
        <v>38</v>
      </c>
      <c r="C89" s="69"/>
      <c r="D89" s="21"/>
      <c r="E89" s="21"/>
      <c r="F89" s="21"/>
      <c r="G89" s="21"/>
      <c r="H89" s="21"/>
      <c r="I89" s="21"/>
      <c r="J89" s="21"/>
      <c r="K89" s="21"/>
      <c r="L89" s="21">
        <f>SUM(L79,L81,L83,L85,L87,L88)</f>
        <v>48.339999999999996</v>
      </c>
      <c r="M89" s="21">
        <f aca="true" t="shared" si="16" ref="M89:BB89">SUM(M79,M81,M83,M85,M87,M88)</f>
        <v>0</v>
      </c>
      <c r="N89" s="21">
        <f t="shared" si="16"/>
        <v>0</v>
      </c>
      <c r="O89" s="21">
        <f t="shared" si="16"/>
        <v>0</v>
      </c>
      <c r="P89" s="21">
        <f t="shared" si="16"/>
        <v>0</v>
      </c>
      <c r="Q89" s="21">
        <f t="shared" si="16"/>
        <v>24.909999999999997</v>
      </c>
      <c r="R89" s="21">
        <f t="shared" si="16"/>
        <v>0</v>
      </c>
      <c r="S89" s="21">
        <f t="shared" si="16"/>
        <v>0</v>
      </c>
      <c r="T89" s="21">
        <f t="shared" si="16"/>
        <v>0</v>
      </c>
      <c r="U89" s="21">
        <f t="shared" si="16"/>
        <v>0</v>
      </c>
      <c r="V89" s="21">
        <f t="shared" si="16"/>
        <v>91.46</v>
      </c>
      <c r="W89" s="21">
        <f t="shared" si="16"/>
        <v>0</v>
      </c>
      <c r="X89" s="21">
        <f t="shared" si="16"/>
        <v>0</v>
      </c>
      <c r="Y89" s="21">
        <f t="shared" si="16"/>
        <v>786.05</v>
      </c>
      <c r="Z89" s="21">
        <f t="shared" si="16"/>
        <v>0</v>
      </c>
      <c r="AA89" s="21">
        <f t="shared" si="16"/>
        <v>0</v>
      </c>
      <c r="AB89" s="21">
        <f t="shared" si="16"/>
        <v>0</v>
      </c>
      <c r="AC89" s="21">
        <f t="shared" si="16"/>
        <v>0</v>
      </c>
      <c r="AD89" s="21">
        <f t="shared" si="16"/>
        <v>0.73</v>
      </c>
      <c r="AE89" s="21">
        <f t="shared" si="16"/>
        <v>0</v>
      </c>
      <c r="AF89" s="21">
        <f t="shared" si="16"/>
        <v>0</v>
      </c>
      <c r="AG89" s="21">
        <f t="shared" si="16"/>
        <v>92.21</v>
      </c>
      <c r="AH89" s="21">
        <f t="shared" si="16"/>
        <v>0</v>
      </c>
      <c r="AI89" s="21">
        <f t="shared" si="16"/>
        <v>0</v>
      </c>
      <c r="AJ89" s="21">
        <f t="shared" si="16"/>
        <v>0</v>
      </c>
      <c r="AK89" s="21">
        <f t="shared" si="16"/>
        <v>257.01</v>
      </c>
      <c r="AL89" s="21">
        <f t="shared" si="16"/>
        <v>0</v>
      </c>
      <c r="AM89" s="21">
        <f t="shared" si="16"/>
        <v>3.253</v>
      </c>
      <c r="AN89" s="21">
        <f t="shared" si="16"/>
        <v>0</v>
      </c>
      <c r="AO89" s="21">
        <f t="shared" si="16"/>
        <v>0</v>
      </c>
      <c r="AP89" s="21">
        <f t="shared" si="16"/>
        <v>0</v>
      </c>
      <c r="AQ89" s="21">
        <f t="shared" si="16"/>
        <v>178.85000000000002</v>
      </c>
      <c r="AR89" s="21">
        <f t="shared" si="16"/>
        <v>0</v>
      </c>
      <c r="AS89" s="21">
        <f t="shared" si="16"/>
        <v>0</v>
      </c>
      <c r="AT89" s="21">
        <f t="shared" si="16"/>
        <v>7.1899999999999995</v>
      </c>
      <c r="AU89" s="21">
        <f t="shared" si="16"/>
        <v>0</v>
      </c>
      <c r="AV89" s="21">
        <f t="shared" si="16"/>
        <v>0</v>
      </c>
      <c r="AW89" s="21">
        <f t="shared" si="16"/>
        <v>0</v>
      </c>
      <c r="AX89" s="21">
        <f t="shared" si="16"/>
        <v>143.51</v>
      </c>
      <c r="AY89" s="21">
        <f t="shared" si="16"/>
        <v>0</v>
      </c>
      <c r="AZ89" s="21">
        <f t="shared" si="16"/>
        <v>0</v>
      </c>
      <c r="BA89" s="21">
        <f t="shared" si="16"/>
        <v>0</v>
      </c>
      <c r="BB89" s="21">
        <f t="shared" si="16"/>
        <v>575.956</v>
      </c>
      <c r="BC89" s="16"/>
      <c r="BD89" s="17"/>
    </row>
    <row r="90" spans="1:56" ht="15.75" customHeight="1" thickBot="1">
      <c r="A90" s="62"/>
      <c r="B90" s="69"/>
      <c r="C90" s="69"/>
      <c r="D90" s="21"/>
      <c r="E90" s="21"/>
      <c r="F90" s="21"/>
      <c r="G90" s="21"/>
      <c r="H90" s="21"/>
      <c r="I90" s="21"/>
      <c r="J90" s="21"/>
      <c r="K90" s="21"/>
      <c r="L90" s="21">
        <f>SUM(L80,L82,L84,L86,L87,L88)</f>
        <v>59.120000000000005</v>
      </c>
      <c r="M90" s="21">
        <f aca="true" t="shared" si="17" ref="M90:BB90">SUM(M80,M82,M84,M86,M87,M88)</f>
        <v>0</v>
      </c>
      <c r="N90" s="21">
        <f t="shared" si="17"/>
        <v>0</v>
      </c>
      <c r="O90" s="21">
        <f t="shared" si="17"/>
        <v>0</v>
      </c>
      <c r="P90" s="21">
        <f t="shared" si="17"/>
        <v>0</v>
      </c>
      <c r="Q90" s="21">
        <f t="shared" si="17"/>
        <v>31.92</v>
      </c>
      <c r="R90" s="21">
        <f t="shared" si="17"/>
        <v>0</v>
      </c>
      <c r="S90" s="21">
        <f t="shared" si="17"/>
        <v>0</v>
      </c>
      <c r="T90" s="21">
        <f t="shared" si="17"/>
        <v>0</v>
      </c>
      <c r="U90" s="21">
        <f t="shared" si="17"/>
        <v>0</v>
      </c>
      <c r="V90" s="21">
        <f t="shared" si="17"/>
        <v>105.46</v>
      </c>
      <c r="W90" s="21">
        <f t="shared" si="17"/>
        <v>0</v>
      </c>
      <c r="X90" s="21">
        <f t="shared" si="17"/>
        <v>0</v>
      </c>
      <c r="Y90" s="21">
        <f t="shared" si="17"/>
        <v>948.0699999999999</v>
      </c>
      <c r="Z90" s="21">
        <f t="shared" si="17"/>
        <v>0</v>
      </c>
      <c r="AA90" s="21">
        <f t="shared" si="17"/>
        <v>0</v>
      </c>
      <c r="AB90" s="21">
        <f t="shared" si="17"/>
        <v>0</v>
      </c>
      <c r="AC90" s="21">
        <f t="shared" si="17"/>
        <v>0</v>
      </c>
      <c r="AD90" s="21">
        <f t="shared" si="17"/>
        <v>0.8350000000000001</v>
      </c>
      <c r="AE90" s="21">
        <f t="shared" si="17"/>
        <v>0</v>
      </c>
      <c r="AF90" s="21">
        <f t="shared" si="17"/>
        <v>0</v>
      </c>
      <c r="AG90" s="21">
        <f t="shared" si="17"/>
        <v>86.51499999999999</v>
      </c>
      <c r="AH90" s="21">
        <f t="shared" si="17"/>
        <v>0</v>
      </c>
      <c r="AI90" s="21">
        <f t="shared" si="17"/>
        <v>0</v>
      </c>
      <c r="AJ90" s="21">
        <f t="shared" si="17"/>
        <v>0</v>
      </c>
      <c r="AK90" s="21">
        <f t="shared" si="17"/>
        <v>354.02</v>
      </c>
      <c r="AL90" s="21">
        <f t="shared" si="17"/>
        <v>0</v>
      </c>
      <c r="AM90" s="21">
        <f t="shared" si="17"/>
        <v>4.125</v>
      </c>
      <c r="AN90" s="21">
        <f t="shared" si="17"/>
        <v>0</v>
      </c>
      <c r="AO90" s="21">
        <f t="shared" si="17"/>
        <v>0</v>
      </c>
      <c r="AP90" s="21">
        <f t="shared" si="17"/>
        <v>0</v>
      </c>
      <c r="AQ90" s="21">
        <f t="shared" si="17"/>
        <v>209.77499999999998</v>
      </c>
      <c r="AR90" s="21">
        <f t="shared" si="17"/>
        <v>0</v>
      </c>
      <c r="AS90" s="21">
        <f t="shared" si="17"/>
        <v>0</v>
      </c>
      <c r="AT90" s="21">
        <f t="shared" si="17"/>
        <v>8.6575</v>
      </c>
      <c r="AU90" s="21">
        <f t="shared" si="17"/>
        <v>0</v>
      </c>
      <c r="AV90" s="21">
        <f t="shared" si="17"/>
        <v>0</v>
      </c>
      <c r="AW90" s="21">
        <f t="shared" si="17"/>
        <v>0</v>
      </c>
      <c r="AX90" s="21">
        <f t="shared" si="17"/>
        <v>199.98000000000002</v>
      </c>
      <c r="AY90" s="21">
        <f t="shared" si="17"/>
        <v>0</v>
      </c>
      <c r="AZ90" s="21">
        <f t="shared" si="17"/>
        <v>0</v>
      </c>
      <c r="BA90" s="21">
        <f t="shared" si="17"/>
        <v>0</v>
      </c>
      <c r="BB90" s="21">
        <f t="shared" si="17"/>
        <v>654.727</v>
      </c>
      <c r="BC90" s="16"/>
      <c r="BD90" s="17"/>
    </row>
    <row r="91" spans="1:56" ht="15.75" customHeight="1" thickBot="1">
      <c r="A91" s="64" t="s">
        <v>35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1"/>
      <c r="BD91" s="2"/>
    </row>
    <row r="92" spans="1:56" ht="15.75" customHeight="1" thickBot="1">
      <c r="A92" s="21">
        <v>278</v>
      </c>
      <c r="B92" s="69" t="s">
        <v>36</v>
      </c>
      <c r="C92" s="69"/>
      <c r="D92" s="21">
        <v>200</v>
      </c>
      <c r="E92" s="21"/>
      <c r="F92" s="21"/>
      <c r="G92" s="21"/>
      <c r="H92" s="21">
        <v>200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>
        <v>25.4</v>
      </c>
      <c r="W92" s="21"/>
      <c r="X92" s="21"/>
      <c r="Y92" s="22">
        <v>106</v>
      </c>
      <c r="Z92" s="21"/>
      <c r="AA92" s="21"/>
      <c r="AB92" s="21"/>
      <c r="AC92" s="21"/>
      <c r="AD92" s="21">
        <v>0.05</v>
      </c>
      <c r="AE92" s="21"/>
      <c r="AF92" s="21"/>
      <c r="AG92" s="21">
        <v>50</v>
      </c>
      <c r="AH92" s="21"/>
      <c r="AI92" s="21"/>
      <c r="AJ92" s="21"/>
      <c r="AK92" s="21">
        <v>14.7</v>
      </c>
      <c r="AL92" s="21"/>
      <c r="AM92" s="21">
        <v>0.2</v>
      </c>
      <c r="AN92" s="21"/>
      <c r="AO92" s="21"/>
      <c r="AP92" s="21"/>
      <c r="AQ92" s="22">
        <v>16</v>
      </c>
      <c r="AR92" s="21"/>
      <c r="AS92" s="21"/>
      <c r="AT92" s="21">
        <v>0.54</v>
      </c>
      <c r="AU92" s="21"/>
      <c r="AV92" s="21"/>
      <c r="AW92" s="21"/>
      <c r="AX92" s="21">
        <v>5.98</v>
      </c>
      <c r="AY92" s="21"/>
      <c r="AZ92" s="21"/>
      <c r="BA92" s="21"/>
      <c r="BB92" s="21">
        <v>6.9</v>
      </c>
      <c r="BC92" s="16"/>
      <c r="BD92" s="17"/>
    </row>
    <row r="93" spans="1:56" ht="15.75" customHeight="1" thickBot="1">
      <c r="A93" s="21"/>
      <c r="B93" s="69" t="s">
        <v>37</v>
      </c>
      <c r="C93" s="69"/>
      <c r="D93" s="21">
        <v>250</v>
      </c>
      <c r="E93" s="21"/>
      <c r="F93" s="21"/>
      <c r="G93" s="21"/>
      <c r="H93" s="21">
        <v>250</v>
      </c>
      <c r="I93" s="21"/>
      <c r="J93" s="21"/>
      <c r="K93" s="21"/>
      <c r="L93" s="21">
        <v>3</v>
      </c>
      <c r="M93" s="21"/>
      <c r="N93" s="21"/>
      <c r="O93" s="21"/>
      <c r="P93" s="21"/>
      <c r="Q93" s="21">
        <v>0.2</v>
      </c>
      <c r="R93" s="21"/>
      <c r="S93" s="21"/>
      <c r="T93" s="21"/>
      <c r="U93" s="21"/>
      <c r="V93" s="21">
        <v>43.6</v>
      </c>
      <c r="W93" s="21"/>
      <c r="X93" s="21"/>
      <c r="Y93" s="22">
        <v>118</v>
      </c>
      <c r="Z93" s="21"/>
      <c r="AA93" s="21"/>
      <c r="AB93" s="21"/>
      <c r="AC93" s="21"/>
      <c r="AD93" s="21">
        <v>0.08</v>
      </c>
      <c r="AE93" s="21"/>
      <c r="AF93" s="21"/>
      <c r="AG93" s="21">
        <v>20</v>
      </c>
      <c r="AH93" s="21"/>
      <c r="AI93" s="21"/>
      <c r="AJ93" s="21"/>
      <c r="AK93" s="21">
        <v>5</v>
      </c>
      <c r="AL93" s="21"/>
      <c r="AM93" s="21">
        <v>0.2</v>
      </c>
      <c r="AN93" s="21"/>
      <c r="AO93" s="21"/>
      <c r="AP93" s="21"/>
      <c r="AQ93" s="22">
        <v>16</v>
      </c>
      <c r="AR93" s="21"/>
      <c r="AS93" s="21"/>
      <c r="AT93" s="21">
        <v>1200</v>
      </c>
      <c r="AU93" s="21"/>
      <c r="AV93" s="21"/>
      <c r="AW93" s="21"/>
      <c r="AX93" s="21">
        <v>9</v>
      </c>
      <c r="AY93" s="21"/>
      <c r="AZ93" s="21"/>
      <c r="BA93" s="21"/>
      <c r="BB93" s="21">
        <v>11</v>
      </c>
      <c r="BC93" s="16"/>
      <c r="BD93" s="17"/>
    </row>
    <row r="94" spans="1:56" ht="15.75" customHeight="1" thickBot="1">
      <c r="A94" s="21"/>
      <c r="B94" s="67" t="s">
        <v>71</v>
      </c>
      <c r="C94" s="68"/>
      <c r="D94" s="21">
        <v>100</v>
      </c>
      <c r="E94" s="21"/>
      <c r="F94" s="21"/>
      <c r="G94" s="21"/>
      <c r="H94" s="21">
        <v>100</v>
      </c>
      <c r="I94" s="21"/>
      <c r="J94" s="21"/>
      <c r="K94" s="21"/>
      <c r="L94" s="21">
        <v>3.2</v>
      </c>
      <c r="M94" s="21"/>
      <c r="N94" s="21"/>
      <c r="O94" s="21"/>
      <c r="P94" s="21"/>
      <c r="Q94" s="21">
        <v>8.4</v>
      </c>
      <c r="R94" s="21"/>
      <c r="S94" s="21"/>
      <c r="T94" s="21"/>
      <c r="U94" s="21"/>
      <c r="V94" s="21">
        <v>34.25</v>
      </c>
      <c r="W94" s="21"/>
      <c r="X94" s="21"/>
      <c r="Y94" s="22">
        <v>227.5</v>
      </c>
      <c r="Z94" s="21"/>
      <c r="AA94" s="21"/>
      <c r="AB94" s="21"/>
      <c r="AC94" s="21"/>
      <c r="AD94" s="21">
        <v>0.05</v>
      </c>
      <c r="AE94" s="21"/>
      <c r="AF94" s="21"/>
      <c r="AG94" s="21"/>
      <c r="AH94" s="21"/>
      <c r="AI94" s="21"/>
      <c r="AJ94" s="21"/>
      <c r="AK94" s="21">
        <v>66.5</v>
      </c>
      <c r="AL94" s="21"/>
      <c r="AM94" s="21">
        <v>0.5</v>
      </c>
      <c r="AN94" s="21"/>
      <c r="AO94" s="21"/>
      <c r="AP94" s="21"/>
      <c r="AQ94" s="22">
        <v>12.5</v>
      </c>
      <c r="AR94" s="21"/>
      <c r="AS94" s="21"/>
      <c r="AT94" s="21">
        <v>0.4</v>
      </c>
      <c r="AU94" s="21"/>
      <c r="AV94" s="21"/>
      <c r="AW94" s="21"/>
      <c r="AX94" s="21">
        <v>5</v>
      </c>
      <c r="AY94" s="21"/>
      <c r="AZ94" s="21"/>
      <c r="BA94" s="21"/>
      <c r="BB94" s="21">
        <v>32</v>
      </c>
      <c r="BC94" s="16"/>
      <c r="BD94" s="17"/>
    </row>
    <row r="95" spans="1:56" ht="15.75" customHeight="1" thickBot="1">
      <c r="A95" s="21"/>
      <c r="B95" s="67" t="s">
        <v>72</v>
      </c>
      <c r="C95" s="68"/>
      <c r="D95" s="21">
        <v>130</v>
      </c>
      <c r="E95" s="21"/>
      <c r="F95" s="21"/>
      <c r="G95" s="21"/>
      <c r="H95" s="21">
        <v>130</v>
      </c>
      <c r="I95" s="21"/>
      <c r="J95" s="21"/>
      <c r="K95" s="21"/>
      <c r="L95" s="21">
        <v>3.2</v>
      </c>
      <c r="M95" s="21"/>
      <c r="N95" s="21"/>
      <c r="O95" s="21"/>
      <c r="P95" s="21"/>
      <c r="Q95" s="21">
        <v>8.4</v>
      </c>
      <c r="R95" s="21"/>
      <c r="S95" s="21"/>
      <c r="T95" s="21"/>
      <c r="U95" s="21"/>
      <c r="V95" s="21">
        <v>34.25</v>
      </c>
      <c r="W95" s="21"/>
      <c r="X95" s="21"/>
      <c r="Y95" s="22">
        <v>227.5</v>
      </c>
      <c r="Z95" s="21"/>
      <c r="AA95" s="21"/>
      <c r="AB95" s="21"/>
      <c r="AC95" s="21"/>
      <c r="AD95" s="21">
        <v>0.05</v>
      </c>
      <c r="AE95" s="21"/>
      <c r="AF95" s="21"/>
      <c r="AG95" s="21"/>
      <c r="AH95" s="21"/>
      <c r="AI95" s="21"/>
      <c r="AJ95" s="21"/>
      <c r="AK95" s="21">
        <v>66.5</v>
      </c>
      <c r="AL95" s="21"/>
      <c r="AM95" s="21">
        <v>0.5</v>
      </c>
      <c r="AN95" s="21"/>
      <c r="AO95" s="21"/>
      <c r="AP95" s="21"/>
      <c r="AQ95" s="22">
        <v>12.5</v>
      </c>
      <c r="AR95" s="21"/>
      <c r="AS95" s="21"/>
      <c r="AT95" s="21">
        <v>0.4</v>
      </c>
      <c r="AU95" s="21"/>
      <c r="AV95" s="21"/>
      <c r="AW95" s="21"/>
      <c r="AX95" s="21">
        <v>5</v>
      </c>
      <c r="AY95" s="21"/>
      <c r="AZ95" s="21"/>
      <c r="BA95" s="21"/>
      <c r="BB95" s="21">
        <v>32</v>
      </c>
      <c r="BC95" s="16"/>
      <c r="BD95" s="17"/>
    </row>
    <row r="96" spans="1:56" ht="15.75" customHeight="1" thickBot="1">
      <c r="A96" s="22"/>
      <c r="B96" s="69" t="s">
        <v>38</v>
      </c>
      <c r="C96" s="69"/>
      <c r="D96" s="22"/>
      <c r="E96" s="22"/>
      <c r="F96" s="22"/>
      <c r="G96" s="22"/>
      <c r="H96" s="22"/>
      <c r="I96" s="22"/>
      <c r="J96" s="22"/>
      <c r="K96" s="22"/>
      <c r="L96" s="22">
        <f aca="true" t="shared" si="18" ref="L96:BB96">SUM(L92:L95)</f>
        <v>9.4</v>
      </c>
      <c r="M96" s="22">
        <f t="shared" si="18"/>
        <v>0</v>
      </c>
      <c r="N96" s="22">
        <f t="shared" si="18"/>
        <v>0</v>
      </c>
      <c r="O96" s="22">
        <f t="shared" si="18"/>
        <v>0</v>
      </c>
      <c r="P96" s="22">
        <f t="shared" si="18"/>
        <v>0</v>
      </c>
      <c r="Q96" s="22">
        <f t="shared" si="18"/>
        <v>17</v>
      </c>
      <c r="R96" s="22">
        <f t="shared" si="18"/>
        <v>0</v>
      </c>
      <c r="S96" s="22">
        <f t="shared" si="18"/>
        <v>0</v>
      </c>
      <c r="T96" s="22">
        <f t="shared" si="18"/>
        <v>0</v>
      </c>
      <c r="U96" s="22">
        <f t="shared" si="18"/>
        <v>0</v>
      </c>
      <c r="V96" s="22">
        <f t="shared" si="18"/>
        <v>137.5</v>
      </c>
      <c r="W96" s="22">
        <f t="shared" si="18"/>
        <v>0</v>
      </c>
      <c r="X96" s="22">
        <f t="shared" si="18"/>
        <v>0</v>
      </c>
      <c r="Y96" s="22">
        <f t="shared" si="18"/>
        <v>679</v>
      </c>
      <c r="Z96" s="22">
        <f t="shared" si="18"/>
        <v>0</v>
      </c>
      <c r="AA96" s="22">
        <f t="shared" si="18"/>
        <v>0</v>
      </c>
      <c r="AB96" s="22">
        <f t="shared" si="18"/>
        <v>0</v>
      </c>
      <c r="AC96" s="22">
        <f t="shared" si="18"/>
        <v>0</v>
      </c>
      <c r="AD96" s="22">
        <f t="shared" si="18"/>
        <v>0.22999999999999998</v>
      </c>
      <c r="AE96" s="22">
        <f t="shared" si="18"/>
        <v>0</v>
      </c>
      <c r="AF96" s="22">
        <f t="shared" si="18"/>
        <v>0</v>
      </c>
      <c r="AG96" s="22">
        <f t="shared" si="18"/>
        <v>70</v>
      </c>
      <c r="AH96" s="22">
        <f t="shared" si="18"/>
        <v>0</v>
      </c>
      <c r="AI96" s="22">
        <f t="shared" si="18"/>
        <v>0</v>
      </c>
      <c r="AJ96" s="22">
        <f t="shared" si="18"/>
        <v>0</v>
      </c>
      <c r="AK96" s="22">
        <f t="shared" si="18"/>
        <v>152.7</v>
      </c>
      <c r="AL96" s="22">
        <f t="shared" si="18"/>
        <v>0</v>
      </c>
      <c r="AM96" s="22">
        <f t="shared" si="18"/>
        <v>1.4</v>
      </c>
      <c r="AN96" s="22">
        <f t="shared" si="18"/>
        <v>0</v>
      </c>
      <c r="AO96" s="22">
        <f t="shared" si="18"/>
        <v>0</v>
      </c>
      <c r="AP96" s="22">
        <f t="shared" si="18"/>
        <v>0</v>
      </c>
      <c r="AQ96" s="22">
        <f t="shared" si="18"/>
        <v>57</v>
      </c>
      <c r="AR96" s="22">
        <f t="shared" si="18"/>
        <v>0</v>
      </c>
      <c r="AS96" s="22">
        <f t="shared" si="18"/>
        <v>0</v>
      </c>
      <c r="AT96" s="22">
        <f t="shared" si="18"/>
        <v>1201.3400000000001</v>
      </c>
      <c r="AU96" s="22">
        <f t="shared" si="18"/>
        <v>0</v>
      </c>
      <c r="AV96" s="22">
        <f t="shared" si="18"/>
        <v>0</v>
      </c>
      <c r="AW96" s="22">
        <f t="shared" si="18"/>
        <v>0</v>
      </c>
      <c r="AX96" s="22">
        <f t="shared" si="18"/>
        <v>24.98</v>
      </c>
      <c r="AY96" s="22">
        <f t="shared" si="18"/>
        <v>0</v>
      </c>
      <c r="AZ96" s="22">
        <f t="shared" si="18"/>
        <v>0</v>
      </c>
      <c r="BA96" s="22">
        <f t="shared" si="18"/>
        <v>0</v>
      </c>
      <c r="BB96" s="22">
        <f t="shared" si="18"/>
        <v>81.9</v>
      </c>
      <c r="BC96" s="16"/>
      <c r="BD96" s="17"/>
    </row>
    <row r="97" spans="1:56" s="20" customFormat="1" ht="15.75" customHeight="1" thickBot="1">
      <c r="A97" s="70"/>
      <c r="B97" s="70" t="s">
        <v>39</v>
      </c>
      <c r="C97" s="70"/>
      <c r="D97" s="23"/>
      <c r="E97" s="23"/>
      <c r="F97" s="23"/>
      <c r="G97" s="23"/>
      <c r="H97" s="23"/>
      <c r="I97" s="23"/>
      <c r="J97" s="23"/>
      <c r="K97" s="23"/>
      <c r="L97" s="23">
        <f>SUM(L76,L89,L96)</f>
        <v>69.73</v>
      </c>
      <c r="M97" s="23">
        <f aca="true" t="shared" si="19" ref="M97:BB97">SUM(M76,M89,M96)</f>
        <v>0</v>
      </c>
      <c r="N97" s="23">
        <f t="shared" si="19"/>
        <v>0</v>
      </c>
      <c r="O97" s="23">
        <f t="shared" si="19"/>
        <v>0</v>
      </c>
      <c r="P97" s="23">
        <f t="shared" si="19"/>
        <v>0</v>
      </c>
      <c r="Q97" s="23">
        <f t="shared" si="19"/>
        <v>54.05</v>
      </c>
      <c r="R97" s="23">
        <f t="shared" si="19"/>
        <v>0</v>
      </c>
      <c r="S97" s="23">
        <f t="shared" si="19"/>
        <v>0</v>
      </c>
      <c r="T97" s="23">
        <f t="shared" si="19"/>
        <v>0</v>
      </c>
      <c r="U97" s="23">
        <f t="shared" si="19"/>
        <v>0</v>
      </c>
      <c r="V97" s="23">
        <f t="shared" si="19"/>
        <v>287.63</v>
      </c>
      <c r="W97" s="23">
        <f t="shared" si="19"/>
        <v>0</v>
      </c>
      <c r="X97" s="23">
        <f t="shared" si="19"/>
        <v>0</v>
      </c>
      <c r="Y97" s="23">
        <f t="shared" si="19"/>
        <v>1837.85</v>
      </c>
      <c r="Z97" s="23">
        <f t="shared" si="19"/>
        <v>0</v>
      </c>
      <c r="AA97" s="23">
        <f t="shared" si="19"/>
        <v>0</v>
      </c>
      <c r="AB97" s="23">
        <f t="shared" si="19"/>
        <v>0</v>
      </c>
      <c r="AC97" s="23">
        <f t="shared" si="19"/>
        <v>0</v>
      </c>
      <c r="AD97" s="23">
        <f t="shared" si="19"/>
        <v>1.064</v>
      </c>
      <c r="AE97" s="23">
        <f t="shared" si="19"/>
        <v>0</v>
      </c>
      <c r="AF97" s="23">
        <f t="shared" si="19"/>
        <v>0</v>
      </c>
      <c r="AG97" s="23">
        <f t="shared" si="19"/>
        <v>212.34799999999998</v>
      </c>
      <c r="AH97" s="23">
        <f t="shared" si="19"/>
        <v>0</v>
      </c>
      <c r="AI97" s="23">
        <f t="shared" si="19"/>
        <v>0</v>
      </c>
      <c r="AJ97" s="23">
        <f t="shared" si="19"/>
        <v>0</v>
      </c>
      <c r="AK97" s="23">
        <f t="shared" si="19"/>
        <v>452.93</v>
      </c>
      <c r="AL97" s="23">
        <f t="shared" si="19"/>
        <v>0</v>
      </c>
      <c r="AM97" s="23">
        <f t="shared" si="19"/>
        <v>7.328000000000001</v>
      </c>
      <c r="AN97" s="23">
        <f t="shared" si="19"/>
        <v>0</v>
      </c>
      <c r="AO97" s="23">
        <f t="shared" si="19"/>
        <v>0.16</v>
      </c>
      <c r="AP97" s="23">
        <f t="shared" si="19"/>
        <v>0</v>
      </c>
      <c r="AQ97" s="23">
        <f t="shared" si="19"/>
        <v>453.47</v>
      </c>
      <c r="AR97" s="23">
        <f t="shared" si="19"/>
        <v>0</v>
      </c>
      <c r="AS97" s="23">
        <f t="shared" si="19"/>
        <v>0</v>
      </c>
      <c r="AT97" s="23">
        <f t="shared" si="19"/>
        <v>1209.4</v>
      </c>
      <c r="AU97" s="23">
        <f t="shared" si="19"/>
        <v>1.82</v>
      </c>
      <c r="AV97" s="23">
        <f t="shared" si="19"/>
        <v>0</v>
      </c>
      <c r="AW97" s="23">
        <f t="shared" si="19"/>
        <v>0</v>
      </c>
      <c r="AX97" s="23">
        <f t="shared" si="19"/>
        <v>238.86999999999998</v>
      </c>
      <c r="AY97" s="23">
        <f t="shared" si="19"/>
        <v>0</v>
      </c>
      <c r="AZ97" s="23">
        <f t="shared" si="19"/>
        <v>0</v>
      </c>
      <c r="BA97" s="23">
        <f t="shared" si="19"/>
        <v>0</v>
      </c>
      <c r="BB97" s="23">
        <f t="shared" si="19"/>
        <v>864.776</v>
      </c>
      <c r="BC97" s="16"/>
      <c r="BD97" s="17"/>
    </row>
    <row r="98" spans="1:56" s="20" customFormat="1" ht="15.75" customHeight="1">
      <c r="A98" s="70"/>
      <c r="B98" s="70"/>
      <c r="C98" s="70"/>
      <c r="D98" s="23"/>
      <c r="E98" s="23"/>
      <c r="F98" s="23"/>
      <c r="G98" s="23"/>
      <c r="H98" s="23"/>
      <c r="I98" s="23"/>
      <c r="J98" s="23"/>
      <c r="K98" s="23"/>
      <c r="L98" s="23">
        <f>SUM(L77,L90,L96)</f>
        <v>80.63000000000001</v>
      </c>
      <c r="M98" s="23">
        <f aca="true" t="shared" si="20" ref="M98:BB98">SUM(M77,M90,M96)</f>
        <v>0</v>
      </c>
      <c r="N98" s="23">
        <f t="shared" si="20"/>
        <v>0</v>
      </c>
      <c r="O98" s="23">
        <f t="shared" si="20"/>
        <v>0</v>
      </c>
      <c r="P98" s="23">
        <f t="shared" si="20"/>
        <v>0</v>
      </c>
      <c r="Q98" s="23">
        <f t="shared" si="20"/>
        <v>61.17</v>
      </c>
      <c r="R98" s="23">
        <f t="shared" si="20"/>
        <v>0</v>
      </c>
      <c r="S98" s="23">
        <f t="shared" si="20"/>
        <v>0</v>
      </c>
      <c r="T98" s="23">
        <f t="shared" si="20"/>
        <v>0</v>
      </c>
      <c r="U98" s="23">
        <f t="shared" si="20"/>
        <v>0</v>
      </c>
      <c r="V98" s="23">
        <f t="shared" si="20"/>
        <v>309.26</v>
      </c>
      <c r="W98" s="23">
        <f t="shared" si="20"/>
        <v>0</v>
      </c>
      <c r="X98" s="23">
        <f t="shared" si="20"/>
        <v>0</v>
      </c>
      <c r="Y98" s="23">
        <f t="shared" si="20"/>
        <v>2035.87</v>
      </c>
      <c r="Z98" s="23">
        <f t="shared" si="20"/>
        <v>0</v>
      </c>
      <c r="AA98" s="23">
        <f t="shared" si="20"/>
        <v>0</v>
      </c>
      <c r="AB98" s="23">
        <f t="shared" si="20"/>
        <v>0</v>
      </c>
      <c r="AC98" s="23">
        <f t="shared" si="20"/>
        <v>0</v>
      </c>
      <c r="AD98" s="23">
        <f t="shared" si="20"/>
        <v>1.173</v>
      </c>
      <c r="AE98" s="23">
        <f t="shared" si="20"/>
        <v>0</v>
      </c>
      <c r="AF98" s="23">
        <f t="shared" si="20"/>
        <v>0</v>
      </c>
      <c r="AG98" s="23">
        <f t="shared" si="20"/>
        <v>206.65699999999998</v>
      </c>
      <c r="AH98" s="23">
        <f t="shared" si="20"/>
        <v>0</v>
      </c>
      <c r="AI98" s="23">
        <f t="shared" si="20"/>
        <v>0</v>
      </c>
      <c r="AJ98" s="23">
        <f t="shared" si="20"/>
        <v>0</v>
      </c>
      <c r="AK98" s="23">
        <f t="shared" si="20"/>
        <v>549.95</v>
      </c>
      <c r="AL98" s="23">
        <f t="shared" si="20"/>
        <v>0</v>
      </c>
      <c r="AM98" s="23">
        <f t="shared" si="20"/>
        <v>8.39</v>
      </c>
      <c r="AN98" s="23">
        <f t="shared" si="20"/>
        <v>0</v>
      </c>
      <c r="AO98" s="23">
        <f t="shared" si="20"/>
        <v>0</v>
      </c>
      <c r="AP98" s="23">
        <f t="shared" si="20"/>
        <v>0</v>
      </c>
      <c r="AQ98" s="23">
        <f t="shared" si="20"/>
        <v>495.005</v>
      </c>
      <c r="AR98" s="23">
        <f t="shared" si="20"/>
        <v>0</v>
      </c>
      <c r="AS98" s="23">
        <f t="shared" si="20"/>
        <v>0</v>
      </c>
      <c r="AT98" s="23">
        <f t="shared" si="20"/>
        <v>1212.9475000000002</v>
      </c>
      <c r="AU98" s="23">
        <f t="shared" si="20"/>
        <v>0</v>
      </c>
      <c r="AV98" s="23">
        <f t="shared" si="20"/>
        <v>0</v>
      </c>
      <c r="AW98" s="23">
        <f t="shared" si="20"/>
        <v>0</v>
      </c>
      <c r="AX98" s="23">
        <f t="shared" si="20"/>
        <v>295.6</v>
      </c>
      <c r="AY98" s="23">
        <f t="shared" si="20"/>
        <v>0</v>
      </c>
      <c r="AZ98" s="23">
        <f t="shared" si="20"/>
        <v>0</v>
      </c>
      <c r="BA98" s="23">
        <f t="shared" si="20"/>
        <v>0</v>
      </c>
      <c r="BB98" s="23">
        <f t="shared" si="20"/>
        <v>946.607</v>
      </c>
      <c r="BC98" s="16"/>
      <c r="BD98" s="17"/>
    </row>
    <row r="99" spans="1:56" s="20" customFormat="1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112"/>
      <c r="BD99" s="112"/>
    </row>
    <row r="100" spans="1:54" ht="15" thickBot="1">
      <c r="A100" s="62" t="s">
        <v>48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</row>
    <row r="101" spans="1:54" ht="15" thickBot="1">
      <c r="A101" s="74" t="s">
        <v>1</v>
      </c>
      <c r="B101" s="65" t="s">
        <v>2</v>
      </c>
      <c r="C101" s="76"/>
      <c r="D101" s="60" t="s">
        <v>3</v>
      </c>
      <c r="E101" s="61"/>
      <c r="F101" s="61"/>
      <c r="G101" s="61"/>
      <c r="H101" s="61"/>
      <c r="I101" s="31"/>
      <c r="J101" s="31"/>
      <c r="K101" s="32"/>
      <c r="L101" s="60" t="s">
        <v>4</v>
      </c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30"/>
      <c r="X101" s="33"/>
      <c r="Y101" s="65" t="s">
        <v>5</v>
      </c>
      <c r="Z101" s="34"/>
      <c r="AA101" s="34"/>
      <c r="AB101" s="34"/>
      <c r="AC101" s="28"/>
      <c r="AD101" s="60" t="s">
        <v>6</v>
      </c>
      <c r="AE101" s="61"/>
      <c r="AF101" s="61"/>
      <c r="AG101" s="61"/>
      <c r="AH101" s="61"/>
      <c r="AI101" s="61"/>
      <c r="AJ101" s="61"/>
      <c r="AK101" s="61"/>
      <c r="AL101" s="61"/>
      <c r="AM101" s="61"/>
      <c r="AN101" s="30"/>
      <c r="AO101" s="30"/>
      <c r="AP101" s="33"/>
      <c r="AQ101" s="60" t="s">
        <v>7</v>
      </c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</row>
    <row r="102" spans="1:54" ht="26.25" thickBot="1">
      <c r="A102" s="75"/>
      <c r="B102" s="66"/>
      <c r="C102" s="77"/>
      <c r="D102" s="29" t="s">
        <v>8</v>
      </c>
      <c r="E102" s="30"/>
      <c r="F102" s="30"/>
      <c r="G102" s="33"/>
      <c r="H102" s="29" t="s">
        <v>9</v>
      </c>
      <c r="I102" s="30"/>
      <c r="J102" s="30"/>
      <c r="K102" s="33"/>
      <c r="L102" s="29" t="s">
        <v>10</v>
      </c>
      <c r="M102" s="30"/>
      <c r="N102" s="30"/>
      <c r="O102" s="30"/>
      <c r="P102" s="33"/>
      <c r="Q102" s="29" t="s">
        <v>11</v>
      </c>
      <c r="R102" s="30"/>
      <c r="S102" s="30"/>
      <c r="T102" s="30"/>
      <c r="U102" s="33"/>
      <c r="V102" s="29" t="s">
        <v>12</v>
      </c>
      <c r="W102" s="30"/>
      <c r="X102" s="33"/>
      <c r="Y102" s="66"/>
      <c r="Z102" s="36"/>
      <c r="AA102" s="36"/>
      <c r="AB102" s="36"/>
      <c r="AC102" s="35"/>
      <c r="AD102" s="29" t="s">
        <v>13</v>
      </c>
      <c r="AE102" s="30"/>
      <c r="AF102" s="33"/>
      <c r="AG102" s="29" t="s">
        <v>14</v>
      </c>
      <c r="AH102" s="30"/>
      <c r="AI102" s="30"/>
      <c r="AJ102" s="33"/>
      <c r="AK102" s="29" t="s">
        <v>15</v>
      </c>
      <c r="AL102" s="33"/>
      <c r="AM102" s="29" t="s">
        <v>16</v>
      </c>
      <c r="AN102" s="30"/>
      <c r="AO102" s="30"/>
      <c r="AP102" s="33"/>
      <c r="AQ102" s="29" t="s">
        <v>17</v>
      </c>
      <c r="AR102" s="30"/>
      <c r="AS102" s="33"/>
      <c r="AT102" s="29" t="s">
        <v>18</v>
      </c>
      <c r="AU102" s="30"/>
      <c r="AV102" s="30"/>
      <c r="AW102" s="33"/>
      <c r="AX102" s="29" t="s">
        <v>19</v>
      </c>
      <c r="AY102" s="30"/>
      <c r="AZ102" s="30"/>
      <c r="BA102" s="33"/>
      <c r="BB102" s="29" t="s">
        <v>20</v>
      </c>
    </row>
    <row r="103" spans="1:54" ht="14.25">
      <c r="A103" s="64" t="s">
        <v>21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</row>
    <row r="104" spans="1:54" ht="14.25">
      <c r="A104" s="69">
        <v>174</v>
      </c>
      <c r="B104" s="69" t="s">
        <v>49</v>
      </c>
      <c r="C104" s="69"/>
      <c r="D104" s="22">
        <v>180</v>
      </c>
      <c r="E104" s="22"/>
      <c r="F104" s="22"/>
      <c r="G104" s="22"/>
      <c r="H104" s="22">
        <v>230</v>
      </c>
      <c r="I104" s="22"/>
      <c r="J104" s="22"/>
      <c r="K104" s="22"/>
      <c r="L104" s="22">
        <v>4</v>
      </c>
      <c r="M104" s="22"/>
      <c r="N104" s="22"/>
      <c r="O104" s="22"/>
      <c r="P104" s="22"/>
      <c r="Q104" s="22">
        <v>0.8</v>
      </c>
      <c r="R104" s="22"/>
      <c r="S104" s="22"/>
      <c r="T104" s="22"/>
      <c r="U104" s="22"/>
      <c r="V104" s="22">
        <v>30</v>
      </c>
      <c r="W104" s="22"/>
      <c r="X104" s="22"/>
      <c r="Y104" s="22">
        <v>203</v>
      </c>
      <c r="Z104" s="22"/>
      <c r="AA104" s="22"/>
      <c r="AB104" s="22"/>
      <c r="AC104" s="22"/>
      <c r="AD104" s="22">
        <v>0.028</v>
      </c>
      <c r="AE104" s="22"/>
      <c r="AF104" s="22"/>
      <c r="AG104" s="22">
        <v>0.028</v>
      </c>
      <c r="AH104" s="22"/>
      <c r="AI104" s="22"/>
      <c r="AJ104" s="22"/>
      <c r="AK104" s="22">
        <v>0.02</v>
      </c>
      <c r="AL104" s="22"/>
      <c r="AM104" s="22">
        <v>0.16</v>
      </c>
      <c r="AN104" s="22"/>
      <c r="AO104" s="22"/>
      <c r="AP104" s="22"/>
      <c r="AQ104" s="22">
        <v>74.22</v>
      </c>
      <c r="AR104" s="22"/>
      <c r="AS104" s="22"/>
      <c r="AT104" s="22">
        <v>1.82</v>
      </c>
      <c r="AU104" s="22"/>
      <c r="AV104" s="22"/>
      <c r="AW104" s="22"/>
      <c r="AX104" s="22">
        <v>1.86</v>
      </c>
      <c r="AY104" s="22"/>
      <c r="AZ104" s="22"/>
      <c r="BA104" s="22"/>
      <c r="BB104" s="22">
        <v>21.42</v>
      </c>
    </row>
    <row r="105" spans="1:54" ht="14.25">
      <c r="A105" s="69"/>
      <c r="B105" s="69"/>
      <c r="C105" s="69"/>
      <c r="D105" s="22"/>
      <c r="E105" s="22"/>
      <c r="F105" s="22"/>
      <c r="G105" s="22"/>
      <c r="H105" s="22"/>
      <c r="I105" s="22"/>
      <c r="J105" s="22"/>
      <c r="K105" s="22"/>
      <c r="L105" s="22">
        <v>4</v>
      </c>
      <c r="M105" s="22"/>
      <c r="N105" s="22"/>
      <c r="O105" s="22"/>
      <c r="P105" s="22"/>
      <c r="Q105" s="22">
        <v>0.8</v>
      </c>
      <c r="R105" s="22"/>
      <c r="S105" s="22"/>
      <c r="T105" s="22"/>
      <c r="U105" s="22"/>
      <c r="V105" s="22">
        <v>30</v>
      </c>
      <c r="W105" s="22"/>
      <c r="X105" s="22"/>
      <c r="Y105" s="22">
        <v>203</v>
      </c>
      <c r="Z105" s="22"/>
      <c r="AA105" s="22"/>
      <c r="AB105" s="22"/>
      <c r="AC105" s="22"/>
      <c r="AD105" s="22">
        <v>0.032</v>
      </c>
      <c r="AE105" s="22"/>
      <c r="AF105" s="22"/>
      <c r="AG105" s="22">
        <v>0.032</v>
      </c>
      <c r="AH105" s="22"/>
      <c r="AI105" s="22"/>
      <c r="AJ105" s="22"/>
      <c r="AK105" s="22">
        <v>0.03</v>
      </c>
      <c r="AL105" s="22"/>
      <c r="AM105" s="22">
        <v>0.19</v>
      </c>
      <c r="AN105" s="22"/>
      <c r="AO105" s="22"/>
      <c r="AP105" s="22"/>
      <c r="AQ105" s="22">
        <v>84.83</v>
      </c>
      <c r="AR105" s="22"/>
      <c r="AS105" s="22"/>
      <c r="AT105" s="22">
        <v>2.08</v>
      </c>
      <c r="AU105" s="22"/>
      <c r="AV105" s="22"/>
      <c r="AW105" s="22"/>
      <c r="AX105" s="22">
        <v>2.12</v>
      </c>
      <c r="AY105" s="22"/>
      <c r="AZ105" s="22"/>
      <c r="BA105" s="22"/>
      <c r="BB105" s="42">
        <v>24.48</v>
      </c>
    </row>
    <row r="106" spans="1:54" ht="14.25">
      <c r="A106" s="22">
        <v>377</v>
      </c>
      <c r="B106" s="69" t="s">
        <v>23</v>
      </c>
      <c r="C106" s="69"/>
      <c r="D106" s="22">
        <v>200</v>
      </c>
      <c r="E106" s="22"/>
      <c r="F106" s="22"/>
      <c r="G106" s="22"/>
      <c r="H106" s="22">
        <v>200</v>
      </c>
      <c r="I106" s="22"/>
      <c r="J106" s="22"/>
      <c r="K106" s="22"/>
      <c r="L106" s="22">
        <v>0.1</v>
      </c>
      <c r="M106" s="22"/>
      <c r="N106" s="22"/>
      <c r="O106" s="22"/>
      <c r="P106" s="22"/>
      <c r="Q106" s="22">
        <v>0.02</v>
      </c>
      <c r="R106" s="22"/>
      <c r="S106" s="22"/>
      <c r="T106" s="22"/>
      <c r="U106" s="22"/>
      <c r="V106" s="22">
        <v>9.9</v>
      </c>
      <c r="W106" s="22"/>
      <c r="X106" s="22"/>
      <c r="Y106" s="22">
        <v>35</v>
      </c>
      <c r="Z106" s="22"/>
      <c r="AA106" s="22"/>
      <c r="AB106" s="22"/>
      <c r="AC106" s="22"/>
      <c r="AD106" s="22">
        <v>0.05</v>
      </c>
      <c r="AE106" s="22"/>
      <c r="AF106" s="22"/>
      <c r="AG106" s="22">
        <v>50</v>
      </c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0.26</v>
      </c>
      <c r="AR106" s="22"/>
      <c r="AS106" s="22"/>
      <c r="AT106" s="22">
        <v>0.04</v>
      </c>
      <c r="AU106" s="22"/>
      <c r="AV106" s="22"/>
      <c r="AW106" s="22"/>
      <c r="AX106" s="22">
        <v>3</v>
      </c>
      <c r="AY106" s="22"/>
      <c r="AZ106" s="22"/>
      <c r="BA106" s="22"/>
      <c r="BB106" s="42">
        <v>4</v>
      </c>
    </row>
    <row r="107" spans="1:54" ht="14.25">
      <c r="A107" s="22"/>
      <c r="B107" s="69" t="s">
        <v>24</v>
      </c>
      <c r="C107" s="69"/>
      <c r="D107" s="22">
        <v>70</v>
      </c>
      <c r="E107" s="22"/>
      <c r="F107" s="22"/>
      <c r="G107" s="22"/>
      <c r="H107" s="22">
        <v>70</v>
      </c>
      <c r="I107" s="22"/>
      <c r="J107" s="22"/>
      <c r="K107" s="22"/>
      <c r="L107" s="22">
        <v>2.25</v>
      </c>
      <c r="M107" s="22"/>
      <c r="N107" s="22"/>
      <c r="O107" s="22"/>
      <c r="P107" s="22"/>
      <c r="Q107" s="22">
        <v>0.87</v>
      </c>
      <c r="R107" s="22"/>
      <c r="S107" s="22"/>
      <c r="T107" s="22"/>
      <c r="U107" s="22"/>
      <c r="V107" s="22">
        <v>15.42</v>
      </c>
      <c r="W107" s="22"/>
      <c r="X107" s="22"/>
      <c r="Y107" s="22">
        <v>78.6</v>
      </c>
      <c r="Z107" s="22"/>
      <c r="AA107" s="22"/>
      <c r="AB107" s="22"/>
      <c r="AC107" s="22"/>
      <c r="AD107" s="22">
        <v>0.033</v>
      </c>
      <c r="AE107" s="22"/>
      <c r="AF107" s="22"/>
      <c r="AG107" s="22">
        <v>50</v>
      </c>
      <c r="AH107" s="22"/>
      <c r="AI107" s="22"/>
      <c r="AJ107" s="22"/>
      <c r="AK107" s="22"/>
      <c r="AL107" s="22"/>
      <c r="AM107" s="22">
        <v>1.3</v>
      </c>
      <c r="AN107" s="22"/>
      <c r="AO107" s="22"/>
      <c r="AP107" s="22"/>
      <c r="AQ107" s="22">
        <v>5.7</v>
      </c>
      <c r="AR107" s="22"/>
      <c r="AS107" s="22"/>
      <c r="AT107" s="22">
        <v>0.36</v>
      </c>
      <c r="AU107" s="22"/>
      <c r="AV107" s="22"/>
      <c r="AW107" s="22"/>
      <c r="AX107" s="22">
        <v>34</v>
      </c>
      <c r="AY107" s="22"/>
      <c r="AZ107" s="22"/>
      <c r="BA107" s="22"/>
      <c r="BB107" s="42">
        <v>89</v>
      </c>
    </row>
    <row r="108" spans="1:54" ht="25.5">
      <c r="A108" s="21"/>
      <c r="B108" s="69" t="s">
        <v>50</v>
      </c>
      <c r="C108" s="69"/>
      <c r="D108" s="45" t="s">
        <v>51</v>
      </c>
      <c r="E108" s="45"/>
      <c r="F108" s="45"/>
      <c r="G108" s="45"/>
      <c r="H108" s="45" t="s">
        <v>51</v>
      </c>
      <c r="I108" s="21"/>
      <c r="J108" s="21"/>
      <c r="K108" s="21"/>
      <c r="L108" s="21">
        <v>8</v>
      </c>
      <c r="M108" s="21"/>
      <c r="N108" s="21"/>
      <c r="O108" s="21"/>
      <c r="P108" s="21"/>
      <c r="Q108" s="21">
        <v>12</v>
      </c>
      <c r="R108" s="21"/>
      <c r="S108" s="21"/>
      <c r="T108" s="21"/>
      <c r="U108" s="21"/>
      <c r="V108" s="21">
        <v>29.26</v>
      </c>
      <c r="W108" s="21"/>
      <c r="X108" s="21"/>
      <c r="Y108" s="22">
        <v>250</v>
      </c>
      <c r="Z108" s="21"/>
      <c r="AA108" s="21"/>
      <c r="AB108" s="21"/>
      <c r="AC108" s="21"/>
      <c r="AD108" s="21">
        <v>0.01</v>
      </c>
      <c r="AE108" s="21"/>
      <c r="AF108" s="21"/>
      <c r="AG108" s="21">
        <v>0.11</v>
      </c>
      <c r="AH108" s="21"/>
      <c r="AI108" s="21"/>
      <c r="AJ108" s="21"/>
      <c r="AK108" s="21">
        <v>43.2</v>
      </c>
      <c r="AL108" s="21"/>
      <c r="AM108" s="21">
        <v>0.075</v>
      </c>
      <c r="AN108" s="21"/>
      <c r="AO108" s="21"/>
      <c r="AP108" s="21"/>
      <c r="AQ108" s="22">
        <v>132</v>
      </c>
      <c r="AR108" s="21"/>
      <c r="AS108" s="21"/>
      <c r="AT108" s="21">
        <v>0.15</v>
      </c>
      <c r="AU108" s="21"/>
      <c r="AV108" s="21"/>
      <c r="AW108" s="21"/>
      <c r="AX108" s="21">
        <v>0.52</v>
      </c>
      <c r="AY108" s="21"/>
      <c r="AZ108" s="21"/>
      <c r="BA108" s="21"/>
      <c r="BB108" s="21">
        <v>7.5</v>
      </c>
    </row>
    <row r="109" spans="1:54" ht="14.25">
      <c r="A109" s="21"/>
      <c r="B109" s="82" t="s">
        <v>38</v>
      </c>
      <c r="C109" s="83"/>
      <c r="D109" s="21"/>
      <c r="E109" s="21"/>
      <c r="F109" s="21"/>
      <c r="G109" s="21"/>
      <c r="H109" s="21"/>
      <c r="I109" s="21"/>
      <c r="J109" s="21"/>
      <c r="K109" s="21"/>
      <c r="L109" s="21">
        <f aca="true" t="shared" si="21" ref="L109:BB109">SUM(L104,L106,L107,L108)</f>
        <v>14.35</v>
      </c>
      <c r="M109" s="21">
        <f t="shared" si="21"/>
        <v>0</v>
      </c>
      <c r="N109" s="21">
        <f t="shared" si="21"/>
        <v>0</v>
      </c>
      <c r="O109" s="21">
        <f t="shared" si="21"/>
        <v>0</v>
      </c>
      <c r="P109" s="21">
        <f t="shared" si="21"/>
        <v>0</v>
      </c>
      <c r="Q109" s="21">
        <f t="shared" si="21"/>
        <v>13.69</v>
      </c>
      <c r="R109" s="21">
        <f t="shared" si="21"/>
        <v>0</v>
      </c>
      <c r="S109" s="21">
        <f t="shared" si="21"/>
        <v>0</v>
      </c>
      <c r="T109" s="21">
        <f t="shared" si="21"/>
        <v>0</v>
      </c>
      <c r="U109" s="21">
        <f t="shared" si="21"/>
        <v>0</v>
      </c>
      <c r="V109" s="21">
        <f t="shared" si="21"/>
        <v>84.58</v>
      </c>
      <c r="W109" s="21">
        <f t="shared" si="21"/>
        <v>0</v>
      </c>
      <c r="X109" s="21">
        <f t="shared" si="21"/>
        <v>0</v>
      </c>
      <c r="Y109" s="21">
        <f t="shared" si="21"/>
        <v>566.6</v>
      </c>
      <c r="Z109" s="21">
        <f t="shared" si="21"/>
        <v>0</v>
      </c>
      <c r="AA109" s="21">
        <f t="shared" si="21"/>
        <v>0</v>
      </c>
      <c r="AB109" s="21">
        <f t="shared" si="21"/>
        <v>0</v>
      </c>
      <c r="AC109" s="21">
        <f t="shared" si="21"/>
        <v>0</v>
      </c>
      <c r="AD109" s="21">
        <f t="shared" si="21"/>
        <v>0.121</v>
      </c>
      <c r="AE109" s="21">
        <f t="shared" si="21"/>
        <v>0</v>
      </c>
      <c r="AF109" s="21">
        <f t="shared" si="21"/>
        <v>0</v>
      </c>
      <c r="AG109" s="21">
        <f t="shared" si="21"/>
        <v>100.13799999999999</v>
      </c>
      <c r="AH109" s="21">
        <f t="shared" si="21"/>
        <v>0</v>
      </c>
      <c r="AI109" s="21">
        <f t="shared" si="21"/>
        <v>0</v>
      </c>
      <c r="AJ109" s="21">
        <f t="shared" si="21"/>
        <v>0</v>
      </c>
      <c r="AK109" s="21">
        <f t="shared" si="21"/>
        <v>43.220000000000006</v>
      </c>
      <c r="AL109" s="21">
        <f t="shared" si="21"/>
        <v>0</v>
      </c>
      <c r="AM109" s="21">
        <f t="shared" si="21"/>
        <v>1.535</v>
      </c>
      <c r="AN109" s="21">
        <f t="shared" si="21"/>
        <v>0</v>
      </c>
      <c r="AO109" s="21">
        <f t="shared" si="21"/>
        <v>0</v>
      </c>
      <c r="AP109" s="21">
        <f t="shared" si="21"/>
        <v>0</v>
      </c>
      <c r="AQ109" s="21">
        <f t="shared" si="21"/>
        <v>212.18</v>
      </c>
      <c r="AR109" s="21">
        <f t="shared" si="21"/>
        <v>0</v>
      </c>
      <c r="AS109" s="21">
        <f t="shared" si="21"/>
        <v>0</v>
      </c>
      <c r="AT109" s="21">
        <f t="shared" si="21"/>
        <v>2.37</v>
      </c>
      <c r="AU109" s="21">
        <f t="shared" si="21"/>
        <v>0</v>
      </c>
      <c r="AV109" s="21">
        <f t="shared" si="21"/>
        <v>0</v>
      </c>
      <c r="AW109" s="21">
        <f t="shared" si="21"/>
        <v>0</v>
      </c>
      <c r="AX109" s="21">
        <f t="shared" si="21"/>
        <v>39.38</v>
      </c>
      <c r="AY109" s="21">
        <f t="shared" si="21"/>
        <v>0</v>
      </c>
      <c r="AZ109" s="21">
        <f t="shared" si="21"/>
        <v>0</v>
      </c>
      <c r="BA109" s="21">
        <f t="shared" si="21"/>
        <v>0</v>
      </c>
      <c r="BB109" s="21">
        <f t="shared" si="21"/>
        <v>121.92</v>
      </c>
    </row>
    <row r="110" spans="1:54" ht="14.25">
      <c r="A110" s="21"/>
      <c r="B110" s="84"/>
      <c r="C110" s="85"/>
      <c r="D110" s="21"/>
      <c r="E110" s="21"/>
      <c r="F110" s="21"/>
      <c r="G110" s="21"/>
      <c r="H110" s="21"/>
      <c r="I110" s="21"/>
      <c r="J110" s="21"/>
      <c r="K110" s="21"/>
      <c r="L110" s="21">
        <f>SUM(L105,L106,L107,L108)</f>
        <v>14.35</v>
      </c>
      <c r="M110" s="21">
        <f aca="true" t="shared" si="22" ref="M110:BB110">SUM(M105,M106,M107,M108)</f>
        <v>0</v>
      </c>
      <c r="N110" s="21">
        <f t="shared" si="22"/>
        <v>0</v>
      </c>
      <c r="O110" s="21">
        <f t="shared" si="22"/>
        <v>0</v>
      </c>
      <c r="P110" s="21">
        <f t="shared" si="22"/>
        <v>0</v>
      </c>
      <c r="Q110" s="21">
        <f t="shared" si="22"/>
        <v>13.69</v>
      </c>
      <c r="R110" s="21">
        <f t="shared" si="22"/>
        <v>0</v>
      </c>
      <c r="S110" s="21">
        <f t="shared" si="22"/>
        <v>0</v>
      </c>
      <c r="T110" s="21">
        <f t="shared" si="22"/>
        <v>0</v>
      </c>
      <c r="U110" s="21">
        <f t="shared" si="22"/>
        <v>0</v>
      </c>
      <c r="V110" s="21">
        <f t="shared" si="22"/>
        <v>84.58</v>
      </c>
      <c r="W110" s="21">
        <f t="shared" si="22"/>
        <v>0</v>
      </c>
      <c r="X110" s="21">
        <f t="shared" si="22"/>
        <v>0</v>
      </c>
      <c r="Y110" s="21">
        <f t="shared" si="22"/>
        <v>566.6</v>
      </c>
      <c r="Z110" s="21">
        <f t="shared" si="22"/>
        <v>0</v>
      </c>
      <c r="AA110" s="21">
        <f t="shared" si="22"/>
        <v>0</v>
      </c>
      <c r="AB110" s="21">
        <f t="shared" si="22"/>
        <v>0</v>
      </c>
      <c r="AC110" s="21">
        <f t="shared" si="22"/>
        <v>0</v>
      </c>
      <c r="AD110" s="21">
        <f t="shared" si="22"/>
        <v>0.125</v>
      </c>
      <c r="AE110" s="21">
        <f t="shared" si="22"/>
        <v>0</v>
      </c>
      <c r="AF110" s="21">
        <f t="shared" si="22"/>
        <v>0</v>
      </c>
      <c r="AG110" s="21">
        <f t="shared" si="22"/>
        <v>100.142</v>
      </c>
      <c r="AH110" s="21">
        <f t="shared" si="22"/>
        <v>0</v>
      </c>
      <c r="AI110" s="21">
        <f t="shared" si="22"/>
        <v>0</v>
      </c>
      <c r="AJ110" s="21">
        <f t="shared" si="22"/>
        <v>0</v>
      </c>
      <c r="AK110" s="21">
        <f t="shared" si="22"/>
        <v>43.230000000000004</v>
      </c>
      <c r="AL110" s="21">
        <f t="shared" si="22"/>
        <v>0</v>
      </c>
      <c r="AM110" s="21">
        <f t="shared" si="22"/>
        <v>1.565</v>
      </c>
      <c r="AN110" s="21">
        <f t="shared" si="22"/>
        <v>0</v>
      </c>
      <c r="AO110" s="21">
        <f t="shared" si="22"/>
        <v>0</v>
      </c>
      <c r="AP110" s="21">
        <f t="shared" si="22"/>
        <v>0</v>
      </c>
      <c r="AQ110" s="21">
        <f t="shared" si="22"/>
        <v>222.79000000000002</v>
      </c>
      <c r="AR110" s="21">
        <f t="shared" si="22"/>
        <v>0</v>
      </c>
      <c r="AS110" s="21">
        <f t="shared" si="22"/>
        <v>0</v>
      </c>
      <c r="AT110" s="21">
        <f t="shared" si="22"/>
        <v>2.63</v>
      </c>
      <c r="AU110" s="21">
        <f t="shared" si="22"/>
        <v>0</v>
      </c>
      <c r="AV110" s="21">
        <f t="shared" si="22"/>
        <v>0</v>
      </c>
      <c r="AW110" s="21">
        <f t="shared" si="22"/>
        <v>0</v>
      </c>
      <c r="AX110" s="21">
        <f t="shared" si="22"/>
        <v>39.64</v>
      </c>
      <c r="AY110" s="21">
        <f t="shared" si="22"/>
        <v>0</v>
      </c>
      <c r="AZ110" s="21">
        <f t="shared" si="22"/>
        <v>0</v>
      </c>
      <c r="BA110" s="21">
        <f t="shared" si="22"/>
        <v>0</v>
      </c>
      <c r="BB110" s="21">
        <f t="shared" si="22"/>
        <v>124.98</v>
      </c>
    </row>
    <row r="111" spans="1:54" ht="14.25">
      <c r="A111" s="73" t="s">
        <v>28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</row>
    <row r="112" spans="1:54" ht="14.25">
      <c r="A112" s="69">
        <v>15</v>
      </c>
      <c r="B112" s="69" t="s">
        <v>42</v>
      </c>
      <c r="C112" s="69"/>
      <c r="D112" s="22">
        <v>60</v>
      </c>
      <c r="E112" s="22"/>
      <c r="F112" s="22"/>
      <c r="G112" s="22"/>
      <c r="H112" s="22">
        <v>80</v>
      </c>
      <c r="I112" s="22"/>
      <c r="J112" s="22"/>
      <c r="K112" s="22"/>
      <c r="L112" s="22">
        <v>0.59</v>
      </c>
      <c r="M112" s="22"/>
      <c r="N112" s="22"/>
      <c r="O112" s="22"/>
      <c r="P112" s="22"/>
      <c r="Q112" s="22">
        <v>3.69</v>
      </c>
      <c r="R112" s="22"/>
      <c r="S112" s="22"/>
      <c r="T112" s="22"/>
      <c r="U112" s="22"/>
      <c r="V112" s="22">
        <v>2.24</v>
      </c>
      <c r="W112" s="22"/>
      <c r="X112" s="22"/>
      <c r="Y112" s="22">
        <v>44.52</v>
      </c>
      <c r="Z112" s="22"/>
      <c r="AA112" s="22"/>
      <c r="AB112" s="22"/>
      <c r="AC112" s="22"/>
      <c r="AD112" s="22">
        <v>0.03</v>
      </c>
      <c r="AE112" s="22"/>
      <c r="AF112" s="22"/>
      <c r="AG112" s="22">
        <v>10.06</v>
      </c>
      <c r="AH112" s="22"/>
      <c r="AI112" s="22"/>
      <c r="AJ112" s="22"/>
      <c r="AK112" s="22">
        <v>78.6</v>
      </c>
      <c r="AL112" s="22"/>
      <c r="AM112" s="22">
        <v>0.3</v>
      </c>
      <c r="AN112" s="22"/>
      <c r="AO112" s="22"/>
      <c r="AP112" s="22"/>
      <c r="AQ112" s="22">
        <v>11.21</v>
      </c>
      <c r="AR112" s="22"/>
      <c r="AS112" s="22"/>
      <c r="AT112" s="22">
        <v>0.44</v>
      </c>
      <c r="AU112" s="22"/>
      <c r="AV112" s="22"/>
      <c r="AW112" s="22"/>
      <c r="AX112" s="22">
        <v>8.2</v>
      </c>
      <c r="AY112" s="22"/>
      <c r="AZ112" s="22"/>
      <c r="BA112" s="22"/>
      <c r="BB112" s="22">
        <v>0.396</v>
      </c>
    </row>
    <row r="113" spans="1:54" ht="14.25">
      <c r="A113" s="69"/>
      <c r="B113" s="69"/>
      <c r="C113" s="69"/>
      <c r="D113" s="22"/>
      <c r="E113" s="22"/>
      <c r="F113" s="22"/>
      <c r="G113" s="22"/>
      <c r="H113" s="22"/>
      <c r="I113" s="22"/>
      <c r="J113" s="22"/>
      <c r="K113" s="22"/>
      <c r="L113" s="22">
        <v>0.98</v>
      </c>
      <c r="M113" s="22"/>
      <c r="N113" s="22"/>
      <c r="O113" s="22"/>
      <c r="P113" s="22"/>
      <c r="Q113" s="22">
        <v>6.15</v>
      </c>
      <c r="R113" s="22"/>
      <c r="S113" s="22"/>
      <c r="T113" s="22"/>
      <c r="U113" s="22"/>
      <c r="V113" s="22">
        <v>3.73</v>
      </c>
      <c r="W113" s="22"/>
      <c r="X113" s="22"/>
      <c r="Y113" s="22">
        <v>74.2</v>
      </c>
      <c r="Z113" s="22"/>
      <c r="AA113" s="22"/>
      <c r="AB113" s="22"/>
      <c r="AC113" s="22"/>
      <c r="AD113" s="22">
        <v>0.05</v>
      </c>
      <c r="AE113" s="22"/>
      <c r="AF113" s="22"/>
      <c r="AG113" s="22">
        <v>16.76</v>
      </c>
      <c r="AH113" s="22"/>
      <c r="AI113" s="22"/>
      <c r="AJ113" s="22"/>
      <c r="AK113" s="22">
        <v>131</v>
      </c>
      <c r="AL113" s="22"/>
      <c r="AM113" s="22">
        <v>0.5</v>
      </c>
      <c r="AN113" s="22"/>
      <c r="AO113" s="22"/>
      <c r="AP113" s="22"/>
      <c r="AQ113" s="22">
        <v>18.68</v>
      </c>
      <c r="AR113" s="22"/>
      <c r="AS113" s="22"/>
      <c r="AT113" s="22">
        <v>0.74</v>
      </c>
      <c r="AU113" s="22"/>
      <c r="AV113" s="22"/>
      <c r="AW113" s="22"/>
      <c r="AX113" s="22">
        <v>13.67</v>
      </c>
      <c r="AY113" s="22"/>
      <c r="AZ113" s="22"/>
      <c r="BA113" s="22"/>
      <c r="BB113" s="22">
        <v>0.667</v>
      </c>
    </row>
    <row r="114" spans="1:54" ht="14.25">
      <c r="A114" s="69">
        <v>102</v>
      </c>
      <c r="B114" s="69" t="s">
        <v>87</v>
      </c>
      <c r="C114" s="69"/>
      <c r="D114" s="22">
        <v>200</v>
      </c>
      <c r="E114" s="22"/>
      <c r="F114" s="22"/>
      <c r="G114" s="22"/>
      <c r="H114" s="22">
        <v>250</v>
      </c>
      <c r="I114" s="22"/>
      <c r="J114" s="22"/>
      <c r="K114" s="22"/>
      <c r="L114" s="22">
        <v>6.89</v>
      </c>
      <c r="M114" s="22"/>
      <c r="N114" s="22"/>
      <c r="O114" s="22"/>
      <c r="P114" s="22"/>
      <c r="Q114" s="22">
        <v>6.72</v>
      </c>
      <c r="R114" s="22"/>
      <c r="S114" s="22"/>
      <c r="T114" s="22"/>
      <c r="U114" s="22"/>
      <c r="V114" s="22">
        <v>11.47</v>
      </c>
      <c r="W114" s="22"/>
      <c r="X114" s="22"/>
      <c r="Y114" s="22">
        <v>133.8</v>
      </c>
      <c r="Z114" s="22"/>
      <c r="AA114" s="22"/>
      <c r="AB114" s="22"/>
      <c r="AC114" s="22"/>
      <c r="AD114" s="22">
        <v>0.08</v>
      </c>
      <c r="AE114" s="22"/>
      <c r="AF114" s="22"/>
      <c r="AG114" s="22">
        <v>7.29</v>
      </c>
      <c r="AH114" s="22"/>
      <c r="AI114" s="22"/>
      <c r="AJ114" s="22"/>
      <c r="AK114" s="22">
        <v>14.2</v>
      </c>
      <c r="AL114" s="22"/>
      <c r="AM114" s="22">
        <v>0.66</v>
      </c>
      <c r="AN114" s="22"/>
      <c r="AO114" s="22"/>
      <c r="AP114" s="22"/>
      <c r="AQ114" s="22">
        <v>36.24</v>
      </c>
      <c r="AR114" s="22"/>
      <c r="AS114" s="22"/>
      <c r="AT114" s="22">
        <v>1.01</v>
      </c>
      <c r="AU114" s="22"/>
      <c r="AV114" s="22"/>
      <c r="AW114" s="22"/>
      <c r="AX114" s="22">
        <v>15.24</v>
      </c>
      <c r="AY114" s="22"/>
      <c r="AZ114" s="22"/>
      <c r="BA114" s="22"/>
      <c r="BB114" s="22">
        <v>94.2</v>
      </c>
    </row>
    <row r="115" spans="1:54" ht="14.25">
      <c r="A115" s="69"/>
      <c r="B115" s="69"/>
      <c r="C115" s="69"/>
      <c r="D115" s="22"/>
      <c r="E115" s="22"/>
      <c r="F115" s="22"/>
      <c r="G115" s="22"/>
      <c r="H115" s="22"/>
      <c r="I115" s="22"/>
      <c r="J115" s="22"/>
      <c r="K115" s="22"/>
      <c r="L115" s="22">
        <v>8.61</v>
      </c>
      <c r="M115" s="22"/>
      <c r="N115" s="22"/>
      <c r="O115" s="22"/>
      <c r="P115" s="22"/>
      <c r="Q115" s="22">
        <v>8.4</v>
      </c>
      <c r="R115" s="22"/>
      <c r="S115" s="22"/>
      <c r="T115" s="22"/>
      <c r="U115" s="22"/>
      <c r="V115" s="22">
        <v>14.34</v>
      </c>
      <c r="W115" s="22"/>
      <c r="X115" s="22"/>
      <c r="Y115" s="22">
        <v>167.25</v>
      </c>
      <c r="Z115" s="22"/>
      <c r="AA115" s="22"/>
      <c r="AB115" s="22"/>
      <c r="AC115" s="22"/>
      <c r="AD115" s="22">
        <v>0.1</v>
      </c>
      <c r="AE115" s="22"/>
      <c r="AF115" s="22"/>
      <c r="AG115" s="22">
        <v>9.14</v>
      </c>
      <c r="AH115" s="22"/>
      <c r="AI115" s="22"/>
      <c r="AJ115" s="22"/>
      <c r="AK115" s="22">
        <v>17.75</v>
      </c>
      <c r="AL115" s="22"/>
      <c r="AM115" s="22">
        <v>0.82</v>
      </c>
      <c r="AN115" s="22"/>
      <c r="AO115" s="22"/>
      <c r="AP115" s="22"/>
      <c r="AQ115" s="22">
        <v>45.3</v>
      </c>
      <c r="AR115" s="22"/>
      <c r="AS115" s="22"/>
      <c r="AT115" s="22">
        <v>1.26</v>
      </c>
      <c r="AU115" s="22"/>
      <c r="AV115" s="22"/>
      <c r="AW115" s="22"/>
      <c r="AX115" s="22">
        <v>19.05</v>
      </c>
      <c r="AY115" s="22"/>
      <c r="AZ115" s="22"/>
      <c r="BA115" s="22"/>
      <c r="BB115" s="22">
        <v>117.75</v>
      </c>
    </row>
    <row r="116" spans="1:54" ht="14.25">
      <c r="A116" s="69">
        <v>309</v>
      </c>
      <c r="B116" s="69" t="s">
        <v>52</v>
      </c>
      <c r="C116" s="69"/>
      <c r="D116" s="22">
        <v>180</v>
      </c>
      <c r="E116" s="22"/>
      <c r="F116" s="22"/>
      <c r="G116" s="22"/>
      <c r="H116" s="22">
        <v>220</v>
      </c>
      <c r="I116" s="22"/>
      <c r="J116" s="22"/>
      <c r="K116" s="22"/>
      <c r="L116" s="22">
        <v>6.62</v>
      </c>
      <c r="M116" s="22"/>
      <c r="N116" s="22"/>
      <c r="O116" s="22"/>
      <c r="P116" s="22"/>
      <c r="Q116" s="22">
        <v>5.42</v>
      </c>
      <c r="R116" s="22"/>
      <c r="S116" s="22"/>
      <c r="T116" s="22"/>
      <c r="U116" s="22"/>
      <c r="V116" s="22">
        <v>31.73</v>
      </c>
      <c r="W116" s="22"/>
      <c r="X116" s="22"/>
      <c r="Y116" s="22">
        <v>202.14</v>
      </c>
      <c r="Z116" s="22"/>
      <c r="AA116" s="22"/>
      <c r="AB116" s="22"/>
      <c r="AC116" s="22"/>
      <c r="AD116" s="22">
        <v>0.07</v>
      </c>
      <c r="AE116" s="22"/>
      <c r="AF116" s="22"/>
      <c r="AG116" s="22">
        <v>0.02</v>
      </c>
      <c r="AH116" s="22"/>
      <c r="AI116" s="22"/>
      <c r="AJ116" s="22"/>
      <c r="AK116" s="22"/>
      <c r="AL116" s="22"/>
      <c r="AM116" s="22">
        <v>0.8</v>
      </c>
      <c r="AN116" s="22"/>
      <c r="AO116" s="22"/>
      <c r="AP116" s="22"/>
      <c r="AQ116" s="22">
        <v>5.83</v>
      </c>
      <c r="AR116" s="22"/>
      <c r="AS116" s="22"/>
      <c r="AT116" s="22">
        <v>1.33</v>
      </c>
      <c r="AU116" s="22"/>
      <c r="AV116" s="22"/>
      <c r="AW116" s="22"/>
      <c r="AX116" s="22">
        <v>10.8</v>
      </c>
      <c r="AY116" s="22"/>
      <c r="AZ116" s="22"/>
      <c r="BA116" s="22"/>
      <c r="BB116" s="22">
        <v>43.2</v>
      </c>
    </row>
    <row r="117" spans="1:54" ht="14.25">
      <c r="A117" s="69"/>
      <c r="B117" s="69"/>
      <c r="C117" s="69"/>
      <c r="D117" s="22"/>
      <c r="E117" s="22"/>
      <c r="F117" s="22"/>
      <c r="G117" s="22"/>
      <c r="H117" s="22"/>
      <c r="I117" s="22"/>
      <c r="J117" s="22"/>
      <c r="K117" s="22"/>
      <c r="L117" s="22">
        <v>7.36</v>
      </c>
      <c r="M117" s="22"/>
      <c r="N117" s="22"/>
      <c r="O117" s="22"/>
      <c r="P117" s="22"/>
      <c r="Q117" s="22">
        <v>6.02</v>
      </c>
      <c r="R117" s="22"/>
      <c r="S117" s="22"/>
      <c r="T117" s="22"/>
      <c r="U117" s="22"/>
      <c r="V117" s="22">
        <v>35.26</v>
      </c>
      <c r="W117" s="22"/>
      <c r="X117" s="22"/>
      <c r="Y117" s="22">
        <v>224.6</v>
      </c>
      <c r="Z117" s="22"/>
      <c r="AA117" s="22"/>
      <c r="AB117" s="22"/>
      <c r="AC117" s="22"/>
      <c r="AD117" s="22">
        <v>0.08</v>
      </c>
      <c r="AE117" s="22"/>
      <c r="AF117" s="22"/>
      <c r="AG117" s="22">
        <v>0.02</v>
      </c>
      <c r="AH117" s="22"/>
      <c r="AI117" s="22"/>
      <c r="AJ117" s="22"/>
      <c r="AK117" s="22"/>
      <c r="AL117" s="22"/>
      <c r="AM117" s="22">
        <v>1</v>
      </c>
      <c r="AN117" s="22"/>
      <c r="AO117" s="22"/>
      <c r="AP117" s="22"/>
      <c r="AQ117" s="22">
        <v>6.48</v>
      </c>
      <c r="AR117" s="22"/>
      <c r="AS117" s="22"/>
      <c r="AT117" s="22">
        <v>1.48</v>
      </c>
      <c r="AU117" s="22"/>
      <c r="AV117" s="22"/>
      <c r="AW117" s="22"/>
      <c r="AX117" s="22">
        <v>12</v>
      </c>
      <c r="AY117" s="22"/>
      <c r="AZ117" s="22"/>
      <c r="BA117" s="22"/>
      <c r="BB117" s="22">
        <v>48</v>
      </c>
    </row>
    <row r="118" spans="1:54" ht="30" customHeight="1">
      <c r="A118" s="38">
        <v>243</v>
      </c>
      <c r="B118" s="82" t="s">
        <v>86</v>
      </c>
      <c r="C118" s="83"/>
      <c r="D118" s="21">
        <v>80</v>
      </c>
      <c r="E118" s="21"/>
      <c r="F118" s="21"/>
      <c r="G118" s="21"/>
      <c r="H118" s="21">
        <v>80</v>
      </c>
      <c r="I118" s="21"/>
      <c r="J118" s="21"/>
      <c r="K118" s="21"/>
      <c r="L118" s="21">
        <v>10</v>
      </c>
      <c r="M118" s="21"/>
      <c r="N118" s="21"/>
      <c r="O118" s="21"/>
      <c r="P118" s="21"/>
      <c r="Q118" s="21">
        <v>14.16</v>
      </c>
      <c r="R118" s="21"/>
      <c r="S118" s="21"/>
      <c r="T118" s="21"/>
      <c r="U118" s="21"/>
      <c r="V118" s="21">
        <v>10.16</v>
      </c>
      <c r="W118" s="21"/>
      <c r="X118" s="21"/>
      <c r="Y118" s="22">
        <v>209.6</v>
      </c>
      <c r="Z118" s="21"/>
      <c r="AA118" s="21"/>
      <c r="AB118" s="21"/>
      <c r="AC118" s="21"/>
      <c r="AD118" s="21">
        <v>0.056</v>
      </c>
      <c r="AE118" s="21"/>
      <c r="AF118" s="21"/>
      <c r="AG118" s="21">
        <v>0.024</v>
      </c>
      <c r="AH118" s="21"/>
      <c r="AI118" s="21"/>
      <c r="AJ118" s="21"/>
      <c r="AK118" s="21">
        <v>2.24</v>
      </c>
      <c r="AL118" s="21"/>
      <c r="AM118" s="21">
        <v>2.49</v>
      </c>
      <c r="AN118" s="21"/>
      <c r="AO118" s="21"/>
      <c r="AP118" s="21"/>
      <c r="AQ118" s="22">
        <v>14.58</v>
      </c>
      <c r="AR118" s="21"/>
      <c r="AS118" s="21"/>
      <c r="AT118" s="21">
        <v>1.19</v>
      </c>
      <c r="AU118" s="21"/>
      <c r="AV118" s="21"/>
      <c r="AW118" s="21"/>
      <c r="AX118" s="21">
        <v>48.8</v>
      </c>
      <c r="AY118" s="21"/>
      <c r="AZ118" s="21"/>
      <c r="BA118" s="21"/>
      <c r="BB118" s="21">
        <v>112</v>
      </c>
    </row>
    <row r="119" spans="1:54" ht="14.25">
      <c r="A119" s="22"/>
      <c r="B119" s="69" t="s">
        <v>32</v>
      </c>
      <c r="C119" s="69"/>
      <c r="D119" s="22">
        <v>200</v>
      </c>
      <c r="E119" s="22"/>
      <c r="F119" s="22"/>
      <c r="G119" s="22"/>
      <c r="H119" s="22">
        <v>200</v>
      </c>
      <c r="I119" s="22"/>
      <c r="J119" s="22"/>
      <c r="K119" s="22"/>
      <c r="L119" s="22">
        <v>1</v>
      </c>
      <c r="M119" s="22"/>
      <c r="N119" s="22"/>
      <c r="O119" s="22"/>
      <c r="P119" s="22"/>
      <c r="Q119" s="22">
        <v>0.06</v>
      </c>
      <c r="R119" s="22"/>
      <c r="S119" s="22"/>
      <c r="T119" s="22"/>
      <c r="U119" s="22"/>
      <c r="V119" s="22">
        <v>27.5</v>
      </c>
      <c r="W119" s="22"/>
      <c r="X119" s="22"/>
      <c r="Y119" s="22">
        <v>110</v>
      </c>
      <c r="Z119" s="22"/>
      <c r="AA119" s="22"/>
      <c r="AB119" s="22"/>
      <c r="AC119" s="22"/>
      <c r="AD119" s="22">
        <v>0</v>
      </c>
      <c r="AE119" s="22"/>
      <c r="AF119" s="22"/>
      <c r="AG119" s="22">
        <v>0.32</v>
      </c>
      <c r="AH119" s="22"/>
      <c r="AI119" s="22"/>
      <c r="AJ119" s="22"/>
      <c r="AK119" s="22">
        <v>2.2</v>
      </c>
      <c r="AL119" s="22"/>
      <c r="AM119" s="22">
        <v>0.22</v>
      </c>
      <c r="AN119" s="22"/>
      <c r="AO119" s="22"/>
      <c r="AP119" s="22"/>
      <c r="AQ119" s="22">
        <v>28.7</v>
      </c>
      <c r="AR119" s="22"/>
      <c r="AS119" s="22"/>
      <c r="AT119" s="22">
        <v>0.62</v>
      </c>
      <c r="AU119" s="22"/>
      <c r="AV119" s="22"/>
      <c r="AW119" s="22"/>
      <c r="AX119" s="22">
        <v>8</v>
      </c>
      <c r="AY119" s="22"/>
      <c r="AZ119" s="22"/>
      <c r="BA119" s="22"/>
      <c r="BB119" s="22"/>
    </row>
    <row r="120" spans="1:54" ht="14.25">
      <c r="A120" s="22"/>
      <c r="B120" s="69" t="s">
        <v>33</v>
      </c>
      <c r="C120" s="69"/>
      <c r="D120" s="21">
        <v>50</v>
      </c>
      <c r="E120" s="21"/>
      <c r="F120" s="21"/>
      <c r="G120" s="21"/>
      <c r="H120" s="21">
        <v>50</v>
      </c>
      <c r="I120" s="21"/>
      <c r="J120" s="21"/>
      <c r="K120" s="21"/>
      <c r="L120" s="21">
        <v>5.33</v>
      </c>
      <c r="M120" s="21"/>
      <c r="N120" s="21"/>
      <c r="O120" s="21"/>
      <c r="P120" s="21"/>
      <c r="Q120" s="21">
        <v>2.26</v>
      </c>
      <c r="R120" s="21"/>
      <c r="S120" s="21"/>
      <c r="T120" s="21"/>
      <c r="U120" s="21"/>
      <c r="V120" s="21">
        <v>21.77</v>
      </c>
      <c r="W120" s="21"/>
      <c r="X120" s="21"/>
      <c r="Y120" s="22">
        <v>137</v>
      </c>
      <c r="Z120" s="21"/>
      <c r="AA120" s="21"/>
      <c r="AB120" s="21"/>
      <c r="AC120" s="21"/>
      <c r="AD120" s="21">
        <v>0.205</v>
      </c>
      <c r="AE120" s="21"/>
      <c r="AF120" s="21"/>
      <c r="AG120" s="21">
        <v>0.1</v>
      </c>
      <c r="AH120" s="21"/>
      <c r="AI120" s="21"/>
      <c r="AJ120" s="21"/>
      <c r="AK120" s="21"/>
      <c r="AL120" s="21"/>
      <c r="AM120" s="21">
        <v>0.085</v>
      </c>
      <c r="AN120" s="21"/>
      <c r="AO120" s="21"/>
      <c r="AP120" s="21"/>
      <c r="AQ120" s="22">
        <v>62.5</v>
      </c>
      <c r="AR120" s="21"/>
      <c r="AS120" s="21"/>
      <c r="AT120" s="21">
        <v>1.8</v>
      </c>
      <c r="AU120" s="21"/>
      <c r="AV120" s="21"/>
      <c r="AW120" s="21"/>
      <c r="AX120" s="21">
        <v>41</v>
      </c>
      <c r="AY120" s="21"/>
      <c r="AZ120" s="21"/>
      <c r="BA120" s="21"/>
      <c r="BB120" s="21">
        <v>129</v>
      </c>
    </row>
    <row r="121" spans="1:54" ht="14.25">
      <c r="A121" s="69"/>
      <c r="B121" s="69" t="s">
        <v>38</v>
      </c>
      <c r="C121" s="69"/>
      <c r="D121" s="21"/>
      <c r="E121" s="21"/>
      <c r="F121" s="21"/>
      <c r="G121" s="21"/>
      <c r="H121" s="21"/>
      <c r="I121" s="21"/>
      <c r="J121" s="21"/>
      <c r="K121" s="21"/>
      <c r="L121" s="21">
        <f>SUM(L112,L114,L116,L118,L119,L120)</f>
        <v>30.43</v>
      </c>
      <c r="M121" s="21">
        <f aca="true" t="shared" si="23" ref="M121:BB121">SUM(M112,M114,M116,M118,M119,M120)</f>
        <v>0</v>
      </c>
      <c r="N121" s="21">
        <f t="shared" si="23"/>
        <v>0</v>
      </c>
      <c r="O121" s="21">
        <f t="shared" si="23"/>
        <v>0</v>
      </c>
      <c r="P121" s="21">
        <f t="shared" si="23"/>
        <v>0</v>
      </c>
      <c r="Q121" s="21">
        <f t="shared" si="23"/>
        <v>32.31</v>
      </c>
      <c r="R121" s="21">
        <f t="shared" si="23"/>
        <v>0</v>
      </c>
      <c r="S121" s="21">
        <f t="shared" si="23"/>
        <v>0</v>
      </c>
      <c r="T121" s="21">
        <f t="shared" si="23"/>
        <v>0</v>
      </c>
      <c r="U121" s="21">
        <f t="shared" si="23"/>
        <v>0</v>
      </c>
      <c r="V121" s="21">
        <f t="shared" si="23"/>
        <v>104.86999999999999</v>
      </c>
      <c r="W121" s="21">
        <f t="shared" si="23"/>
        <v>0</v>
      </c>
      <c r="X121" s="21">
        <f t="shared" si="23"/>
        <v>0</v>
      </c>
      <c r="Y121" s="21">
        <f t="shared" si="23"/>
        <v>837.0600000000001</v>
      </c>
      <c r="Z121" s="21">
        <f t="shared" si="23"/>
        <v>0</v>
      </c>
      <c r="AA121" s="21">
        <f t="shared" si="23"/>
        <v>0</v>
      </c>
      <c r="AB121" s="21">
        <f t="shared" si="23"/>
        <v>0</v>
      </c>
      <c r="AC121" s="21">
        <f t="shared" si="23"/>
        <v>0</v>
      </c>
      <c r="AD121" s="21">
        <f t="shared" si="23"/>
        <v>0.44099999999999995</v>
      </c>
      <c r="AE121" s="21">
        <f t="shared" si="23"/>
        <v>0</v>
      </c>
      <c r="AF121" s="21">
        <f t="shared" si="23"/>
        <v>0</v>
      </c>
      <c r="AG121" s="21">
        <f t="shared" si="23"/>
        <v>17.814000000000004</v>
      </c>
      <c r="AH121" s="21">
        <f t="shared" si="23"/>
        <v>0</v>
      </c>
      <c r="AI121" s="21">
        <f t="shared" si="23"/>
        <v>0</v>
      </c>
      <c r="AJ121" s="21">
        <f t="shared" si="23"/>
        <v>0</v>
      </c>
      <c r="AK121" s="21">
        <f t="shared" si="23"/>
        <v>97.24</v>
      </c>
      <c r="AL121" s="21">
        <f t="shared" si="23"/>
        <v>0</v>
      </c>
      <c r="AM121" s="21">
        <f t="shared" si="23"/>
        <v>4.555</v>
      </c>
      <c r="AN121" s="21">
        <f t="shared" si="23"/>
        <v>0</v>
      </c>
      <c r="AO121" s="21">
        <f t="shared" si="23"/>
        <v>0</v>
      </c>
      <c r="AP121" s="21">
        <f t="shared" si="23"/>
        <v>0</v>
      </c>
      <c r="AQ121" s="21">
        <f t="shared" si="23"/>
        <v>159.06</v>
      </c>
      <c r="AR121" s="21">
        <f t="shared" si="23"/>
        <v>0</v>
      </c>
      <c r="AS121" s="21">
        <f t="shared" si="23"/>
        <v>0</v>
      </c>
      <c r="AT121" s="21">
        <f t="shared" si="23"/>
        <v>6.39</v>
      </c>
      <c r="AU121" s="21">
        <f t="shared" si="23"/>
        <v>0</v>
      </c>
      <c r="AV121" s="21">
        <f t="shared" si="23"/>
        <v>0</v>
      </c>
      <c r="AW121" s="21">
        <f t="shared" si="23"/>
        <v>0</v>
      </c>
      <c r="AX121" s="21">
        <f t="shared" si="23"/>
        <v>132.04</v>
      </c>
      <c r="AY121" s="21">
        <f t="shared" si="23"/>
        <v>0</v>
      </c>
      <c r="AZ121" s="21">
        <f t="shared" si="23"/>
        <v>0</v>
      </c>
      <c r="BA121" s="21">
        <f t="shared" si="23"/>
        <v>0</v>
      </c>
      <c r="BB121" s="21">
        <f t="shared" si="23"/>
        <v>378.796</v>
      </c>
    </row>
    <row r="122" spans="1:54" ht="14.25">
      <c r="A122" s="69"/>
      <c r="B122" s="69"/>
      <c r="C122" s="69"/>
      <c r="D122" s="21"/>
      <c r="E122" s="21"/>
      <c r="F122" s="21"/>
      <c r="G122" s="21"/>
      <c r="H122" s="21"/>
      <c r="I122" s="21"/>
      <c r="J122" s="21"/>
      <c r="K122" s="21"/>
      <c r="L122" s="21">
        <f>SUM(L113,L115,L117,L118,L119,L120)</f>
        <v>33.28</v>
      </c>
      <c r="M122" s="21">
        <f aca="true" t="shared" si="24" ref="M122:BB122">SUM(M113,M115,M117,M119,M120)</f>
        <v>0</v>
      </c>
      <c r="N122" s="21">
        <f t="shared" si="24"/>
        <v>0</v>
      </c>
      <c r="O122" s="21">
        <f t="shared" si="24"/>
        <v>0</v>
      </c>
      <c r="P122" s="21">
        <f t="shared" si="24"/>
        <v>0</v>
      </c>
      <c r="Q122" s="21">
        <f t="shared" si="24"/>
        <v>22.89</v>
      </c>
      <c r="R122" s="21">
        <f t="shared" si="24"/>
        <v>0</v>
      </c>
      <c r="S122" s="21">
        <f t="shared" si="24"/>
        <v>0</v>
      </c>
      <c r="T122" s="21">
        <f t="shared" si="24"/>
        <v>0</v>
      </c>
      <c r="U122" s="21">
        <f t="shared" si="24"/>
        <v>0</v>
      </c>
      <c r="V122" s="21">
        <f t="shared" si="24"/>
        <v>102.6</v>
      </c>
      <c r="W122" s="21">
        <f t="shared" si="24"/>
        <v>0</v>
      </c>
      <c r="X122" s="21">
        <f t="shared" si="24"/>
        <v>0</v>
      </c>
      <c r="Y122" s="21">
        <f t="shared" si="24"/>
        <v>713.05</v>
      </c>
      <c r="Z122" s="21">
        <f t="shared" si="24"/>
        <v>0</v>
      </c>
      <c r="AA122" s="21">
        <f t="shared" si="24"/>
        <v>0</v>
      </c>
      <c r="AB122" s="21">
        <f t="shared" si="24"/>
        <v>0</v>
      </c>
      <c r="AC122" s="21">
        <f t="shared" si="24"/>
        <v>0</v>
      </c>
      <c r="AD122" s="21">
        <f t="shared" si="24"/>
        <v>0.43500000000000005</v>
      </c>
      <c r="AE122" s="21">
        <f t="shared" si="24"/>
        <v>0</v>
      </c>
      <c r="AF122" s="21">
        <f t="shared" si="24"/>
        <v>0</v>
      </c>
      <c r="AG122" s="21">
        <f t="shared" si="24"/>
        <v>26.340000000000003</v>
      </c>
      <c r="AH122" s="21">
        <f t="shared" si="24"/>
        <v>0</v>
      </c>
      <c r="AI122" s="21">
        <f t="shared" si="24"/>
        <v>0</v>
      </c>
      <c r="AJ122" s="21">
        <f t="shared" si="24"/>
        <v>0</v>
      </c>
      <c r="AK122" s="21">
        <f t="shared" si="24"/>
        <v>150.95</v>
      </c>
      <c r="AL122" s="21">
        <f t="shared" si="24"/>
        <v>0</v>
      </c>
      <c r="AM122" s="21">
        <f t="shared" si="24"/>
        <v>2.625</v>
      </c>
      <c r="AN122" s="21">
        <f t="shared" si="24"/>
        <v>0</v>
      </c>
      <c r="AO122" s="21">
        <f t="shared" si="24"/>
        <v>0</v>
      </c>
      <c r="AP122" s="21">
        <f t="shared" si="24"/>
        <v>0</v>
      </c>
      <c r="AQ122" s="21">
        <f t="shared" si="24"/>
        <v>161.66</v>
      </c>
      <c r="AR122" s="21">
        <f t="shared" si="24"/>
        <v>0</v>
      </c>
      <c r="AS122" s="21">
        <f t="shared" si="24"/>
        <v>0</v>
      </c>
      <c r="AT122" s="21">
        <f t="shared" si="24"/>
        <v>5.8999999999999995</v>
      </c>
      <c r="AU122" s="21">
        <f t="shared" si="24"/>
        <v>0</v>
      </c>
      <c r="AV122" s="21">
        <f t="shared" si="24"/>
        <v>0</v>
      </c>
      <c r="AW122" s="21">
        <f t="shared" si="24"/>
        <v>0</v>
      </c>
      <c r="AX122" s="21">
        <f t="shared" si="24"/>
        <v>93.72</v>
      </c>
      <c r="AY122" s="21">
        <f t="shared" si="24"/>
        <v>0</v>
      </c>
      <c r="AZ122" s="21">
        <f t="shared" si="24"/>
        <v>0</v>
      </c>
      <c r="BA122" s="21">
        <f t="shared" si="24"/>
        <v>0</v>
      </c>
      <c r="BB122" s="21">
        <f t="shared" si="24"/>
        <v>295.41700000000003</v>
      </c>
    </row>
    <row r="123" spans="1:54" ht="14.25">
      <c r="A123" s="73" t="s">
        <v>35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</row>
    <row r="124" spans="1:54" ht="14.25">
      <c r="A124" s="21"/>
      <c r="B124" s="69" t="s">
        <v>37</v>
      </c>
      <c r="C124" s="69"/>
      <c r="D124" s="21">
        <v>200</v>
      </c>
      <c r="E124" s="21"/>
      <c r="F124" s="21"/>
      <c r="G124" s="21"/>
      <c r="H124" s="21">
        <v>200</v>
      </c>
      <c r="I124" s="21"/>
      <c r="J124" s="21"/>
      <c r="K124" s="21"/>
      <c r="L124" s="21">
        <v>3</v>
      </c>
      <c r="M124" s="21"/>
      <c r="N124" s="21"/>
      <c r="O124" s="21"/>
      <c r="P124" s="21"/>
      <c r="Q124" s="21">
        <v>0.2</v>
      </c>
      <c r="R124" s="21"/>
      <c r="S124" s="21"/>
      <c r="T124" s="21"/>
      <c r="U124" s="21"/>
      <c r="V124" s="21">
        <v>43.6</v>
      </c>
      <c r="W124" s="21"/>
      <c r="X124" s="21"/>
      <c r="Y124" s="22">
        <v>118</v>
      </c>
      <c r="Z124" s="21"/>
      <c r="AA124" s="21"/>
      <c r="AB124" s="21"/>
      <c r="AC124" s="21"/>
      <c r="AD124" s="21">
        <v>0.08</v>
      </c>
      <c r="AE124" s="21"/>
      <c r="AF124" s="21"/>
      <c r="AG124" s="21">
        <v>20</v>
      </c>
      <c r="AH124" s="21"/>
      <c r="AI124" s="21"/>
      <c r="AJ124" s="21"/>
      <c r="AK124" s="21">
        <v>5</v>
      </c>
      <c r="AL124" s="21"/>
      <c r="AM124" s="21">
        <v>0.2</v>
      </c>
      <c r="AN124" s="21"/>
      <c r="AO124" s="21"/>
      <c r="AP124" s="21"/>
      <c r="AQ124" s="22">
        <v>16</v>
      </c>
      <c r="AR124" s="21"/>
      <c r="AS124" s="21"/>
      <c r="AT124" s="21">
        <v>1200</v>
      </c>
      <c r="AU124" s="21"/>
      <c r="AV124" s="21"/>
      <c r="AW124" s="21"/>
      <c r="AX124" s="21">
        <v>9</v>
      </c>
      <c r="AY124" s="21"/>
      <c r="AZ124" s="21"/>
      <c r="BA124" s="21"/>
      <c r="BB124" s="21">
        <v>11</v>
      </c>
    </row>
    <row r="125" spans="1:54" ht="14.25">
      <c r="A125" s="21"/>
      <c r="B125" s="67" t="s">
        <v>58</v>
      </c>
      <c r="C125" s="68"/>
      <c r="D125" s="21">
        <v>80</v>
      </c>
      <c r="E125" s="21"/>
      <c r="F125" s="21"/>
      <c r="G125" s="21"/>
      <c r="H125" s="21">
        <v>80</v>
      </c>
      <c r="I125" s="21"/>
      <c r="J125" s="21"/>
      <c r="K125" s="21"/>
      <c r="L125" s="21">
        <v>2.75</v>
      </c>
      <c r="M125" s="21"/>
      <c r="N125" s="21"/>
      <c r="O125" s="21"/>
      <c r="P125" s="21"/>
      <c r="Q125" s="21">
        <v>16.2</v>
      </c>
      <c r="R125" s="21"/>
      <c r="S125" s="21"/>
      <c r="T125" s="21"/>
      <c r="U125" s="21"/>
      <c r="V125" s="21">
        <v>28.05</v>
      </c>
      <c r="W125" s="21"/>
      <c r="X125" s="21"/>
      <c r="Y125" s="22">
        <v>267.5</v>
      </c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2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</row>
    <row r="126" spans="1:54" ht="14.25">
      <c r="A126" s="22"/>
      <c r="B126" s="69" t="s">
        <v>44</v>
      </c>
      <c r="C126" s="69"/>
      <c r="D126" s="22">
        <v>60</v>
      </c>
      <c r="E126" s="22"/>
      <c r="F126" s="22"/>
      <c r="G126" s="22"/>
      <c r="H126" s="22">
        <v>60</v>
      </c>
      <c r="I126" s="22"/>
      <c r="J126" s="22"/>
      <c r="K126" s="22"/>
      <c r="L126" s="22">
        <v>3.4</v>
      </c>
      <c r="M126" s="22"/>
      <c r="N126" s="22"/>
      <c r="O126" s="22"/>
      <c r="P126" s="22"/>
      <c r="Q126" s="22">
        <v>30.2</v>
      </c>
      <c r="R126" s="22"/>
      <c r="S126" s="22"/>
      <c r="T126" s="22"/>
      <c r="U126" s="22"/>
      <c r="V126" s="22">
        <v>64</v>
      </c>
      <c r="W126" s="22"/>
      <c r="X126" s="22"/>
      <c r="Y126" s="22">
        <v>538</v>
      </c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</row>
    <row r="127" spans="1:54" ht="14.25">
      <c r="A127" s="22"/>
      <c r="B127" s="69" t="s">
        <v>38</v>
      </c>
      <c r="C127" s="69"/>
      <c r="D127" s="22"/>
      <c r="E127" s="22"/>
      <c r="F127" s="22"/>
      <c r="G127" s="22"/>
      <c r="H127" s="22"/>
      <c r="I127" s="22"/>
      <c r="J127" s="22"/>
      <c r="K127" s="22"/>
      <c r="L127" s="22">
        <f aca="true" t="shared" si="25" ref="L127:BB127">SUM(L124:L126)</f>
        <v>9.15</v>
      </c>
      <c r="M127" s="22">
        <f t="shared" si="25"/>
        <v>0</v>
      </c>
      <c r="N127" s="22">
        <f t="shared" si="25"/>
        <v>0</v>
      </c>
      <c r="O127" s="22">
        <f t="shared" si="25"/>
        <v>0</v>
      </c>
      <c r="P127" s="22">
        <f t="shared" si="25"/>
        <v>0</v>
      </c>
      <c r="Q127" s="22">
        <f t="shared" si="25"/>
        <v>46.599999999999994</v>
      </c>
      <c r="R127" s="22">
        <f t="shared" si="25"/>
        <v>0</v>
      </c>
      <c r="S127" s="22">
        <f t="shared" si="25"/>
        <v>0</v>
      </c>
      <c r="T127" s="22">
        <f t="shared" si="25"/>
        <v>0</v>
      </c>
      <c r="U127" s="22">
        <f t="shared" si="25"/>
        <v>0</v>
      </c>
      <c r="V127" s="22">
        <f t="shared" si="25"/>
        <v>135.65</v>
      </c>
      <c r="W127" s="22">
        <f t="shared" si="25"/>
        <v>0</v>
      </c>
      <c r="X127" s="22">
        <f t="shared" si="25"/>
        <v>0</v>
      </c>
      <c r="Y127" s="22">
        <f t="shared" si="25"/>
        <v>923.5</v>
      </c>
      <c r="Z127" s="22">
        <f t="shared" si="25"/>
        <v>0</v>
      </c>
      <c r="AA127" s="22">
        <f t="shared" si="25"/>
        <v>0</v>
      </c>
      <c r="AB127" s="22">
        <f t="shared" si="25"/>
        <v>0</v>
      </c>
      <c r="AC127" s="22">
        <f t="shared" si="25"/>
        <v>0</v>
      </c>
      <c r="AD127" s="22">
        <f t="shared" si="25"/>
        <v>0.08</v>
      </c>
      <c r="AE127" s="22">
        <f t="shared" si="25"/>
        <v>0</v>
      </c>
      <c r="AF127" s="22">
        <f t="shared" si="25"/>
        <v>0</v>
      </c>
      <c r="AG127" s="22">
        <f t="shared" si="25"/>
        <v>20</v>
      </c>
      <c r="AH127" s="22">
        <f t="shared" si="25"/>
        <v>0</v>
      </c>
      <c r="AI127" s="22">
        <f t="shared" si="25"/>
        <v>0</v>
      </c>
      <c r="AJ127" s="22">
        <f t="shared" si="25"/>
        <v>0</v>
      </c>
      <c r="AK127" s="22">
        <f t="shared" si="25"/>
        <v>5</v>
      </c>
      <c r="AL127" s="22">
        <f t="shared" si="25"/>
        <v>0</v>
      </c>
      <c r="AM127" s="22">
        <f t="shared" si="25"/>
        <v>0.2</v>
      </c>
      <c r="AN127" s="22">
        <f t="shared" si="25"/>
        <v>0</v>
      </c>
      <c r="AO127" s="22">
        <f t="shared" si="25"/>
        <v>0</v>
      </c>
      <c r="AP127" s="22">
        <f t="shared" si="25"/>
        <v>0</v>
      </c>
      <c r="AQ127" s="22">
        <f t="shared" si="25"/>
        <v>16</v>
      </c>
      <c r="AR127" s="22">
        <f t="shared" si="25"/>
        <v>0</v>
      </c>
      <c r="AS127" s="22">
        <f t="shared" si="25"/>
        <v>0</v>
      </c>
      <c r="AT127" s="22">
        <f t="shared" si="25"/>
        <v>1200</v>
      </c>
      <c r="AU127" s="22">
        <f t="shared" si="25"/>
        <v>0</v>
      </c>
      <c r="AV127" s="22">
        <f t="shared" si="25"/>
        <v>0</v>
      </c>
      <c r="AW127" s="22">
        <f t="shared" si="25"/>
        <v>0</v>
      </c>
      <c r="AX127" s="22">
        <f t="shared" si="25"/>
        <v>9</v>
      </c>
      <c r="AY127" s="22">
        <f t="shared" si="25"/>
        <v>0</v>
      </c>
      <c r="AZ127" s="22">
        <f t="shared" si="25"/>
        <v>0</v>
      </c>
      <c r="BA127" s="22">
        <f t="shared" si="25"/>
        <v>0</v>
      </c>
      <c r="BB127" s="22">
        <f t="shared" si="25"/>
        <v>11</v>
      </c>
    </row>
    <row r="128" spans="1:54" s="20" customFormat="1" ht="14.25">
      <c r="A128" s="70"/>
      <c r="B128" s="70" t="s">
        <v>39</v>
      </c>
      <c r="C128" s="70"/>
      <c r="D128" s="23"/>
      <c r="E128" s="23"/>
      <c r="F128" s="23"/>
      <c r="G128" s="23"/>
      <c r="H128" s="23"/>
      <c r="I128" s="23"/>
      <c r="J128" s="23"/>
      <c r="K128" s="23"/>
      <c r="L128" s="23">
        <f aca="true" t="shared" si="26" ref="L128:BB128">SUM(L109,L121,L127)</f>
        <v>53.93</v>
      </c>
      <c r="M128" s="23">
        <f t="shared" si="26"/>
        <v>0</v>
      </c>
      <c r="N128" s="23">
        <f t="shared" si="26"/>
        <v>0</v>
      </c>
      <c r="O128" s="23">
        <f t="shared" si="26"/>
        <v>0</v>
      </c>
      <c r="P128" s="23">
        <f t="shared" si="26"/>
        <v>0</v>
      </c>
      <c r="Q128" s="23">
        <f t="shared" si="26"/>
        <v>92.6</v>
      </c>
      <c r="R128" s="23">
        <f t="shared" si="26"/>
        <v>0</v>
      </c>
      <c r="S128" s="23">
        <f t="shared" si="26"/>
        <v>0</v>
      </c>
      <c r="T128" s="23">
        <f t="shared" si="26"/>
        <v>0</v>
      </c>
      <c r="U128" s="23">
        <f t="shared" si="26"/>
        <v>0</v>
      </c>
      <c r="V128" s="23">
        <f t="shared" si="26"/>
        <v>325.1</v>
      </c>
      <c r="W128" s="23">
        <f t="shared" si="26"/>
        <v>0</v>
      </c>
      <c r="X128" s="23">
        <f t="shared" si="26"/>
        <v>0</v>
      </c>
      <c r="Y128" s="23">
        <f t="shared" si="26"/>
        <v>2327.16</v>
      </c>
      <c r="Z128" s="23">
        <f t="shared" si="26"/>
        <v>0</v>
      </c>
      <c r="AA128" s="23">
        <f t="shared" si="26"/>
        <v>0</v>
      </c>
      <c r="AB128" s="23">
        <f t="shared" si="26"/>
        <v>0</v>
      </c>
      <c r="AC128" s="23">
        <f t="shared" si="26"/>
        <v>0</v>
      </c>
      <c r="AD128" s="23">
        <f t="shared" si="26"/>
        <v>0.6419999999999999</v>
      </c>
      <c r="AE128" s="23">
        <f t="shared" si="26"/>
        <v>0</v>
      </c>
      <c r="AF128" s="23">
        <f t="shared" si="26"/>
        <v>0</v>
      </c>
      <c r="AG128" s="23">
        <f t="shared" si="26"/>
        <v>137.952</v>
      </c>
      <c r="AH128" s="23">
        <f t="shared" si="26"/>
        <v>0</v>
      </c>
      <c r="AI128" s="23">
        <f t="shared" si="26"/>
        <v>0</v>
      </c>
      <c r="AJ128" s="23">
        <f t="shared" si="26"/>
        <v>0</v>
      </c>
      <c r="AK128" s="23">
        <f t="shared" si="26"/>
        <v>145.46</v>
      </c>
      <c r="AL128" s="23">
        <f t="shared" si="26"/>
        <v>0</v>
      </c>
      <c r="AM128" s="23">
        <f t="shared" si="26"/>
        <v>6.29</v>
      </c>
      <c r="AN128" s="23">
        <f t="shared" si="26"/>
        <v>0</v>
      </c>
      <c r="AO128" s="23">
        <f t="shared" si="26"/>
        <v>0</v>
      </c>
      <c r="AP128" s="23">
        <f t="shared" si="26"/>
        <v>0</v>
      </c>
      <c r="AQ128" s="23">
        <f t="shared" si="26"/>
        <v>387.24</v>
      </c>
      <c r="AR128" s="23">
        <f t="shared" si="26"/>
        <v>0</v>
      </c>
      <c r="AS128" s="23">
        <f t="shared" si="26"/>
        <v>0</v>
      </c>
      <c r="AT128" s="23">
        <f t="shared" si="26"/>
        <v>1208.76</v>
      </c>
      <c r="AU128" s="23">
        <f t="shared" si="26"/>
        <v>0</v>
      </c>
      <c r="AV128" s="23">
        <f t="shared" si="26"/>
        <v>0</v>
      </c>
      <c r="AW128" s="23">
        <f t="shared" si="26"/>
        <v>0</v>
      </c>
      <c r="AX128" s="23">
        <f t="shared" si="26"/>
        <v>180.42</v>
      </c>
      <c r="AY128" s="23">
        <f t="shared" si="26"/>
        <v>0</v>
      </c>
      <c r="AZ128" s="23">
        <f t="shared" si="26"/>
        <v>0</v>
      </c>
      <c r="BA128" s="23">
        <f t="shared" si="26"/>
        <v>0</v>
      </c>
      <c r="BB128" s="23">
        <f t="shared" si="26"/>
        <v>511.716</v>
      </c>
    </row>
    <row r="129" spans="1:54" s="20" customFormat="1" ht="14.25">
      <c r="A129" s="70"/>
      <c r="B129" s="70"/>
      <c r="C129" s="70"/>
      <c r="D129" s="23"/>
      <c r="E129" s="23"/>
      <c r="F129" s="23"/>
      <c r="G129" s="23"/>
      <c r="H129" s="23"/>
      <c r="I129" s="23"/>
      <c r="J129" s="23"/>
      <c r="K129" s="23"/>
      <c r="L129" s="23">
        <f aca="true" t="shared" si="27" ref="L129:BB129">SUM(L110,L122,L127)</f>
        <v>56.78</v>
      </c>
      <c r="M129" s="23">
        <f t="shared" si="27"/>
        <v>0</v>
      </c>
      <c r="N129" s="23">
        <f t="shared" si="27"/>
        <v>0</v>
      </c>
      <c r="O129" s="23">
        <f t="shared" si="27"/>
        <v>0</v>
      </c>
      <c r="P129" s="23">
        <f t="shared" si="27"/>
        <v>0</v>
      </c>
      <c r="Q129" s="23">
        <f t="shared" si="27"/>
        <v>83.17999999999999</v>
      </c>
      <c r="R129" s="23">
        <f t="shared" si="27"/>
        <v>0</v>
      </c>
      <c r="S129" s="23">
        <f t="shared" si="27"/>
        <v>0</v>
      </c>
      <c r="T129" s="23">
        <f t="shared" si="27"/>
        <v>0</v>
      </c>
      <c r="U129" s="23">
        <f t="shared" si="27"/>
        <v>0</v>
      </c>
      <c r="V129" s="23">
        <f t="shared" si="27"/>
        <v>322.83000000000004</v>
      </c>
      <c r="W129" s="23">
        <f t="shared" si="27"/>
        <v>0</v>
      </c>
      <c r="X129" s="23">
        <f t="shared" si="27"/>
        <v>0</v>
      </c>
      <c r="Y129" s="23">
        <f t="shared" si="27"/>
        <v>2203.15</v>
      </c>
      <c r="Z129" s="23">
        <f t="shared" si="27"/>
        <v>0</v>
      </c>
      <c r="AA129" s="23">
        <f t="shared" si="27"/>
        <v>0</v>
      </c>
      <c r="AB129" s="23">
        <f t="shared" si="27"/>
        <v>0</v>
      </c>
      <c r="AC129" s="23">
        <f t="shared" si="27"/>
        <v>0</v>
      </c>
      <c r="AD129" s="23">
        <f t="shared" si="27"/>
        <v>0.64</v>
      </c>
      <c r="AE129" s="23">
        <f t="shared" si="27"/>
        <v>0</v>
      </c>
      <c r="AF129" s="23">
        <f t="shared" si="27"/>
        <v>0</v>
      </c>
      <c r="AG129" s="23">
        <f t="shared" si="27"/>
        <v>146.482</v>
      </c>
      <c r="AH129" s="23">
        <f t="shared" si="27"/>
        <v>0</v>
      </c>
      <c r="AI129" s="23">
        <f t="shared" si="27"/>
        <v>0</v>
      </c>
      <c r="AJ129" s="23">
        <f t="shared" si="27"/>
        <v>0</v>
      </c>
      <c r="AK129" s="23">
        <f t="shared" si="27"/>
        <v>199.18</v>
      </c>
      <c r="AL129" s="23">
        <f t="shared" si="27"/>
        <v>0</v>
      </c>
      <c r="AM129" s="23">
        <f t="shared" si="27"/>
        <v>4.39</v>
      </c>
      <c r="AN129" s="23">
        <f t="shared" si="27"/>
        <v>0</v>
      </c>
      <c r="AO129" s="23">
        <f t="shared" si="27"/>
        <v>0</v>
      </c>
      <c r="AP129" s="23">
        <f t="shared" si="27"/>
        <v>0</v>
      </c>
      <c r="AQ129" s="23">
        <f t="shared" si="27"/>
        <v>400.45000000000005</v>
      </c>
      <c r="AR129" s="23">
        <f t="shared" si="27"/>
        <v>0</v>
      </c>
      <c r="AS129" s="23">
        <f t="shared" si="27"/>
        <v>0</v>
      </c>
      <c r="AT129" s="23">
        <f t="shared" si="27"/>
        <v>1208.53</v>
      </c>
      <c r="AU129" s="23">
        <f t="shared" si="27"/>
        <v>0</v>
      </c>
      <c r="AV129" s="23">
        <f t="shared" si="27"/>
        <v>0</v>
      </c>
      <c r="AW129" s="23">
        <f t="shared" si="27"/>
        <v>0</v>
      </c>
      <c r="AX129" s="23">
        <f t="shared" si="27"/>
        <v>142.36</v>
      </c>
      <c r="AY129" s="23">
        <f t="shared" si="27"/>
        <v>0</v>
      </c>
      <c r="AZ129" s="23">
        <f t="shared" si="27"/>
        <v>0</v>
      </c>
      <c r="BA129" s="23">
        <f t="shared" si="27"/>
        <v>0</v>
      </c>
      <c r="BB129" s="23">
        <f t="shared" si="27"/>
        <v>431.39700000000005</v>
      </c>
    </row>
    <row r="130" spans="1:54" s="20" customFormat="1" ht="14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</row>
    <row r="131" spans="1:54" s="20" customFormat="1" ht="14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</row>
    <row r="132" spans="1:54" s="20" customFormat="1" ht="14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</row>
    <row r="133" spans="1:54" s="20" customFormat="1" ht="14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</row>
    <row r="134" spans="1:54" ht="15" thickBot="1">
      <c r="A134" s="62" t="s">
        <v>53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</row>
    <row r="135" spans="1:54" ht="15" thickBot="1">
      <c r="A135" s="74" t="s">
        <v>1</v>
      </c>
      <c r="B135" s="65" t="s">
        <v>2</v>
      </c>
      <c r="C135" s="76"/>
      <c r="D135" s="60" t="s">
        <v>3</v>
      </c>
      <c r="E135" s="61"/>
      <c r="F135" s="61"/>
      <c r="G135" s="61"/>
      <c r="H135" s="61"/>
      <c r="I135" s="31"/>
      <c r="J135" s="31"/>
      <c r="K135" s="32"/>
      <c r="L135" s="60" t="s">
        <v>4</v>
      </c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30"/>
      <c r="X135" s="33"/>
      <c r="Y135" s="65" t="s">
        <v>5</v>
      </c>
      <c r="Z135" s="34"/>
      <c r="AA135" s="34"/>
      <c r="AB135" s="34"/>
      <c r="AC135" s="28"/>
      <c r="AD135" s="60" t="s">
        <v>6</v>
      </c>
      <c r="AE135" s="61"/>
      <c r="AF135" s="61"/>
      <c r="AG135" s="61"/>
      <c r="AH135" s="61"/>
      <c r="AI135" s="61"/>
      <c r="AJ135" s="61"/>
      <c r="AK135" s="61"/>
      <c r="AL135" s="61"/>
      <c r="AM135" s="61"/>
      <c r="AN135" s="30"/>
      <c r="AO135" s="30"/>
      <c r="AP135" s="33"/>
      <c r="AQ135" s="60" t="s">
        <v>7</v>
      </c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</row>
    <row r="136" spans="1:54" ht="26.25" thickBot="1">
      <c r="A136" s="75"/>
      <c r="B136" s="66"/>
      <c r="C136" s="77"/>
      <c r="D136" s="29" t="s">
        <v>8</v>
      </c>
      <c r="E136" s="30"/>
      <c r="F136" s="30"/>
      <c r="G136" s="33"/>
      <c r="H136" s="29" t="s">
        <v>9</v>
      </c>
      <c r="I136" s="30"/>
      <c r="J136" s="30"/>
      <c r="K136" s="33"/>
      <c r="L136" s="29" t="s">
        <v>10</v>
      </c>
      <c r="M136" s="30"/>
      <c r="N136" s="30"/>
      <c r="O136" s="30"/>
      <c r="P136" s="33"/>
      <c r="Q136" s="29" t="s">
        <v>11</v>
      </c>
      <c r="R136" s="30"/>
      <c r="S136" s="30"/>
      <c r="T136" s="30"/>
      <c r="U136" s="33"/>
      <c r="V136" s="29" t="s">
        <v>12</v>
      </c>
      <c r="W136" s="30"/>
      <c r="X136" s="33"/>
      <c r="Y136" s="66"/>
      <c r="Z136" s="36"/>
      <c r="AA136" s="36"/>
      <c r="AB136" s="36"/>
      <c r="AC136" s="35"/>
      <c r="AD136" s="29" t="s">
        <v>13</v>
      </c>
      <c r="AE136" s="30"/>
      <c r="AF136" s="33"/>
      <c r="AG136" s="29" t="s">
        <v>14</v>
      </c>
      <c r="AH136" s="30"/>
      <c r="AI136" s="30"/>
      <c r="AJ136" s="33"/>
      <c r="AK136" s="29" t="s">
        <v>15</v>
      </c>
      <c r="AL136" s="33"/>
      <c r="AM136" s="29" t="s">
        <v>16</v>
      </c>
      <c r="AN136" s="30"/>
      <c r="AO136" s="30"/>
      <c r="AP136" s="33"/>
      <c r="AQ136" s="29" t="s">
        <v>17</v>
      </c>
      <c r="AR136" s="30"/>
      <c r="AS136" s="33"/>
      <c r="AT136" s="29" t="s">
        <v>18</v>
      </c>
      <c r="AU136" s="30"/>
      <c r="AV136" s="30"/>
      <c r="AW136" s="33"/>
      <c r="AX136" s="29" t="s">
        <v>19</v>
      </c>
      <c r="AY136" s="30"/>
      <c r="AZ136" s="30"/>
      <c r="BA136" s="33"/>
      <c r="BB136" s="29" t="s">
        <v>20</v>
      </c>
    </row>
    <row r="137" spans="1:54" ht="14.25">
      <c r="A137" s="64" t="s">
        <v>21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</row>
    <row r="138" spans="1:54" ht="14.25">
      <c r="A138" s="69">
        <v>174</v>
      </c>
      <c r="B138" s="69" t="s">
        <v>73</v>
      </c>
      <c r="C138" s="69"/>
      <c r="D138" s="22">
        <v>200</v>
      </c>
      <c r="E138" s="22"/>
      <c r="F138" s="22"/>
      <c r="G138" s="22"/>
      <c r="H138" s="22">
        <v>220</v>
      </c>
      <c r="I138" s="22"/>
      <c r="J138" s="22"/>
      <c r="K138" s="22"/>
      <c r="L138" s="22">
        <v>9.74</v>
      </c>
      <c r="M138" s="22"/>
      <c r="N138" s="22"/>
      <c r="O138" s="22"/>
      <c r="P138" s="22"/>
      <c r="Q138" s="22">
        <v>8.901</v>
      </c>
      <c r="R138" s="22"/>
      <c r="S138" s="22"/>
      <c r="T138" s="22"/>
      <c r="U138" s="22"/>
      <c r="V138" s="22">
        <v>35.65</v>
      </c>
      <c r="W138" s="22"/>
      <c r="X138" s="22"/>
      <c r="Y138" s="22">
        <v>254</v>
      </c>
      <c r="Z138" s="22"/>
      <c r="AA138" s="22"/>
      <c r="AB138" s="22"/>
      <c r="AC138" s="22"/>
      <c r="AD138" s="22">
        <v>0.19</v>
      </c>
      <c r="AE138" s="22"/>
      <c r="AF138" s="22"/>
      <c r="AG138" s="22">
        <v>2.15</v>
      </c>
      <c r="AH138" s="22"/>
      <c r="AI138" s="22"/>
      <c r="AJ138" s="22"/>
      <c r="AK138" s="22">
        <v>0.05</v>
      </c>
      <c r="AL138" s="22"/>
      <c r="AM138" s="22">
        <v>0.41</v>
      </c>
      <c r="AN138" s="22"/>
      <c r="AO138" s="22"/>
      <c r="AP138" s="22"/>
      <c r="AQ138" s="22">
        <v>134.2</v>
      </c>
      <c r="AR138" s="22"/>
      <c r="AS138" s="22"/>
      <c r="AT138" s="22">
        <v>1.224</v>
      </c>
      <c r="AU138" s="22"/>
      <c r="AV138" s="22"/>
      <c r="AW138" s="22"/>
      <c r="AX138" s="22">
        <v>19.02</v>
      </c>
      <c r="AY138" s="22"/>
      <c r="AZ138" s="22"/>
      <c r="BA138" s="22"/>
      <c r="BB138" s="22">
        <v>79.86</v>
      </c>
    </row>
    <row r="139" spans="1:54" ht="14.25">
      <c r="A139" s="69"/>
      <c r="B139" s="69"/>
      <c r="C139" s="69"/>
      <c r="D139" s="22"/>
      <c r="E139" s="22"/>
      <c r="F139" s="22"/>
      <c r="G139" s="22"/>
      <c r="H139" s="22"/>
      <c r="I139" s="22"/>
      <c r="J139" s="22"/>
      <c r="K139" s="22"/>
      <c r="L139" s="22">
        <v>10.4</v>
      </c>
      <c r="M139" s="22"/>
      <c r="N139" s="22"/>
      <c r="O139" s="22"/>
      <c r="P139" s="22"/>
      <c r="Q139" s="22">
        <v>9.781</v>
      </c>
      <c r="R139" s="22"/>
      <c r="S139" s="22"/>
      <c r="T139" s="22"/>
      <c r="U139" s="22"/>
      <c r="V139" s="22">
        <v>39.15</v>
      </c>
      <c r="W139" s="22"/>
      <c r="X139" s="22"/>
      <c r="Y139" s="22">
        <v>278.9</v>
      </c>
      <c r="Z139" s="22"/>
      <c r="AA139" s="22"/>
      <c r="AB139" s="22"/>
      <c r="AC139" s="22"/>
      <c r="AD139" s="22">
        <v>0.203</v>
      </c>
      <c r="AE139" s="22"/>
      <c r="AF139" s="22"/>
      <c r="AG139" s="22">
        <v>2.44</v>
      </c>
      <c r="AH139" s="22"/>
      <c r="AI139" s="22"/>
      <c r="AJ139" s="22"/>
      <c r="AK139" s="22">
        <v>0.05</v>
      </c>
      <c r="AL139" s="22"/>
      <c r="AM139" s="22">
        <v>0.41</v>
      </c>
      <c r="AN139" s="22"/>
      <c r="AO139" s="22"/>
      <c r="AP139" s="22"/>
      <c r="AQ139" s="22">
        <v>147.1</v>
      </c>
      <c r="AR139" s="22"/>
      <c r="AS139" s="22"/>
      <c r="AT139" s="22">
        <v>1.334</v>
      </c>
      <c r="AU139" s="22"/>
      <c r="AV139" s="22"/>
      <c r="AW139" s="22"/>
      <c r="AX139" s="22">
        <v>19.02</v>
      </c>
      <c r="AY139" s="22"/>
      <c r="AZ139" s="22"/>
      <c r="BA139" s="22"/>
      <c r="BB139" s="42">
        <v>79.86</v>
      </c>
    </row>
    <row r="140" spans="1:54" ht="14.25">
      <c r="A140" s="22">
        <v>377</v>
      </c>
      <c r="B140" s="69" t="s">
        <v>23</v>
      </c>
      <c r="C140" s="69"/>
      <c r="D140" s="22">
        <v>200</v>
      </c>
      <c r="E140" s="22"/>
      <c r="F140" s="22"/>
      <c r="G140" s="22"/>
      <c r="H140" s="22">
        <v>200</v>
      </c>
      <c r="I140" s="22"/>
      <c r="J140" s="22"/>
      <c r="K140" s="22"/>
      <c r="L140" s="22">
        <v>0.1</v>
      </c>
      <c r="M140" s="22"/>
      <c r="N140" s="22"/>
      <c r="O140" s="22"/>
      <c r="P140" s="22"/>
      <c r="Q140" s="22">
        <v>0.02</v>
      </c>
      <c r="R140" s="22"/>
      <c r="S140" s="22"/>
      <c r="T140" s="22"/>
      <c r="U140" s="22"/>
      <c r="V140" s="22">
        <v>9.9</v>
      </c>
      <c r="W140" s="22"/>
      <c r="X140" s="22"/>
      <c r="Y140" s="22">
        <v>35</v>
      </c>
      <c r="Z140" s="22"/>
      <c r="AA140" s="22"/>
      <c r="AB140" s="22"/>
      <c r="AC140" s="22"/>
      <c r="AD140" s="22">
        <v>0.05</v>
      </c>
      <c r="AE140" s="22"/>
      <c r="AF140" s="22"/>
      <c r="AG140" s="22">
        <v>50</v>
      </c>
      <c r="AH140" s="22"/>
      <c r="AI140" s="22"/>
      <c r="AJ140" s="22"/>
      <c r="AK140" s="22"/>
      <c r="AL140" s="22"/>
      <c r="AM140" s="22"/>
      <c r="AN140" s="22"/>
      <c r="AO140" s="22"/>
      <c r="AP140" s="22"/>
      <c r="AQ140" s="22">
        <v>0.26</v>
      </c>
      <c r="AR140" s="22"/>
      <c r="AS140" s="22"/>
      <c r="AT140" s="22">
        <v>0.04</v>
      </c>
      <c r="AU140" s="22"/>
      <c r="AV140" s="22"/>
      <c r="AW140" s="22"/>
      <c r="AX140" s="22">
        <v>3</v>
      </c>
      <c r="AY140" s="22"/>
      <c r="AZ140" s="22"/>
      <c r="BA140" s="22"/>
      <c r="BB140" s="42">
        <v>4</v>
      </c>
    </row>
    <row r="141" spans="1:54" ht="14.25">
      <c r="A141" s="22"/>
      <c r="B141" s="69" t="s">
        <v>24</v>
      </c>
      <c r="C141" s="69"/>
      <c r="D141" s="22">
        <v>70</v>
      </c>
      <c r="E141" s="22"/>
      <c r="F141" s="22"/>
      <c r="G141" s="22"/>
      <c r="H141" s="22">
        <v>70</v>
      </c>
      <c r="I141" s="22"/>
      <c r="J141" s="22"/>
      <c r="K141" s="22"/>
      <c r="L141" s="22">
        <v>2.25</v>
      </c>
      <c r="M141" s="22"/>
      <c r="N141" s="22"/>
      <c r="O141" s="22"/>
      <c r="P141" s="22"/>
      <c r="Q141" s="22">
        <v>0.87</v>
      </c>
      <c r="R141" s="22"/>
      <c r="S141" s="22"/>
      <c r="T141" s="22"/>
      <c r="U141" s="22"/>
      <c r="V141" s="22">
        <v>15.42</v>
      </c>
      <c r="W141" s="22"/>
      <c r="X141" s="22"/>
      <c r="Y141" s="22">
        <v>78.6</v>
      </c>
      <c r="Z141" s="22"/>
      <c r="AA141" s="22"/>
      <c r="AB141" s="22"/>
      <c r="AC141" s="22"/>
      <c r="AD141" s="22">
        <v>0.033</v>
      </c>
      <c r="AE141" s="22"/>
      <c r="AF141" s="22"/>
      <c r="AG141" s="22">
        <v>50</v>
      </c>
      <c r="AH141" s="22"/>
      <c r="AI141" s="22"/>
      <c r="AJ141" s="22"/>
      <c r="AK141" s="22"/>
      <c r="AL141" s="22"/>
      <c r="AM141" s="22">
        <v>1.3</v>
      </c>
      <c r="AN141" s="22"/>
      <c r="AO141" s="22"/>
      <c r="AP141" s="22"/>
      <c r="AQ141" s="22">
        <v>5.7</v>
      </c>
      <c r="AR141" s="22"/>
      <c r="AS141" s="22"/>
      <c r="AT141" s="22">
        <v>0.36</v>
      </c>
      <c r="AU141" s="22"/>
      <c r="AV141" s="22"/>
      <c r="AW141" s="22"/>
      <c r="AX141" s="22">
        <v>34</v>
      </c>
      <c r="AY141" s="22"/>
      <c r="AZ141" s="22"/>
      <c r="BA141" s="22"/>
      <c r="BB141" s="42">
        <v>89</v>
      </c>
    </row>
    <row r="142" spans="1:54" ht="14.25">
      <c r="A142" s="21">
        <v>42</v>
      </c>
      <c r="B142" s="69" t="s">
        <v>25</v>
      </c>
      <c r="C142" s="69"/>
      <c r="D142" s="21">
        <v>15</v>
      </c>
      <c r="E142" s="21"/>
      <c r="F142" s="21"/>
      <c r="G142" s="21"/>
      <c r="H142" s="21">
        <v>15</v>
      </c>
      <c r="I142" s="21"/>
      <c r="J142" s="21"/>
      <c r="K142" s="21"/>
      <c r="L142" s="21">
        <v>3.48</v>
      </c>
      <c r="M142" s="21"/>
      <c r="N142" s="21"/>
      <c r="O142" s="21"/>
      <c r="P142" s="21"/>
      <c r="Q142" s="21">
        <v>4.43</v>
      </c>
      <c r="R142" s="21"/>
      <c r="S142" s="21"/>
      <c r="T142" s="21"/>
      <c r="U142" s="21"/>
      <c r="V142" s="21">
        <v>0</v>
      </c>
      <c r="W142" s="21"/>
      <c r="X142" s="21"/>
      <c r="Y142" s="22">
        <v>54.6</v>
      </c>
      <c r="Z142" s="21"/>
      <c r="AA142" s="21"/>
      <c r="AB142" s="21"/>
      <c r="AC142" s="21"/>
      <c r="AD142" s="21">
        <v>0.01</v>
      </c>
      <c r="AE142" s="21"/>
      <c r="AF142" s="21"/>
      <c r="AG142" s="21">
        <v>0.11</v>
      </c>
      <c r="AH142" s="21"/>
      <c r="AI142" s="21"/>
      <c r="AJ142" s="21"/>
      <c r="AK142" s="21">
        <v>43.2</v>
      </c>
      <c r="AL142" s="21"/>
      <c r="AM142" s="21">
        <v>0.075</v>
      </c>
      <c r="AN142" s="21"/>
      <c r="AO142" s="21"/>
      <c r="AP142" s="21"/>
      <c r="AQ142" s="22">
        <v>132</v>
      </c>
      <c r="AR142" s="21"/>
      <c r="AS142" s="21"/>
      <c r="AT142" s="21">
        <v>0.15</v>
      </c>
      <c r="AU142" s="21"/>
      <c r="AV142" s="21"/>
      <c r="AW142" s="21"/>
      <c r="AX142" s="21">
        <v>0.52</v>
      </c>
      <c r="AY142" s="21"/>
      <c r="AZ142" s="21"/>
      <c r="BA142" s="21"/>
      <c r="BB142" s="21">
        <v>7.5</v>
      </c>
    </row>
    <row r="143" spans="1:54" ht="14.25">
      <c r="A143" s="21"/>
      <c r="B143" s="67" t="s">
        <v>38</v>
      </c>
      <c r="C143" s="68"/>
      <c r="D143" s="21"/>
      <c r="E143" s="21"/>
      <c r="F143" s="21"/>
      <c r="G143" s="21"/>
      <c r="H143" s="21"/>
      <c r="I143" s="21"/>
      <c r="J143" s="21"/>
      <c r="K143" s="21"/>
      <c r="L143" s="21">
        <f aca="true" t="shared" si="28" ref="L143:BB143">SUM(L138,L140,L141,L142)</f>
        <v>15.57</v>
      </c>
      <c r="M143" s="21">
        <f t="shared" si="28"/>
        <v>0</v>
      </c>
      <c r="N143" s="21">
        <f t="shared" si="28"/>
        <v>0</v>
      </c>
      <c r="O143" s="21">
        <f t="shared" si="28"/>
        <v>0</v>
      </c>
      <c r="P143" s="21">
        <f t="shared" si="28"/>
        <v>0</v>
      </c>
      <c r="Q143" s="21">
        <f t="shared" si="28"/>
        <v>14.220999999999998</v>
      </c>
      <c r="R143" s="21">
        <f t="shared" si="28"/>
        <v>0</v>
      </c>
      <c r="S143" s="21">
        <f t="shared" si="28"/>
        <v>0</v>
      </c>
      <c r="T143" s="21">
        <f t="shared" si="28"/>
        <v>0</v>
      </c>
      <c r="U143" s="21">
        <f t="shared" si="28"/>
        <v>0</v>
      </c>
      <c r="V143" s="21">
        <f t="shared" si="28"/>
        <v>60.97</v>
      </c>
      <c r="W143" s="21">
        <f t="shared" si="28"/>
        <v>0</v>
      </c>
      <c r="X143" s="21">
        <f t="shared" si="28"/>
        <v>0</v>
      </c>
      <c r="Y143" s="21">
        <f t="shared" si="28"/>
        <v>422.20000000000005</v>
      </c>
      <c r="Z143" s="21">
        <f t="shared" si="28"/>
        <v>0</v>
      </c>
      <c r="AA143" s="21">
        <f t="shared" si="28"/>
        <v>0</v>
      </c>
      <c r="AB143" s="21">
        <f t="shared" si="28"/>
        <v>0</v>
      </c>
      <c r="AC143" s="21">
        <f t="shared" si="28"/>
        <v>0</v>
      </c>
      <c r="AD143" s="21">
        <f t="shared" si="28"/>
        <v>0.28300000000000003</v>
      </c>
      <c r="AE143" s="21">
        <f t="shared" si="28"/>
        <v>0</v>
      </c>
      <c r="AF143" s="21">
        <f t="shared" si="28"/>
        <v>0</v>
      </c>
      <c r="AG143" s="21">
        <f t="shared" si="28"/>
        <v>102.26</v>
      </c>
      <c r="AH143" s="21">
        <f t="shared" si="28"/>
        <v>0</v>
      </c>
      <c r="AI143" s="21">
        <f t="shared" si="28"/>
        <v>0</v>
      </c>
      <c r="AJ143" s="21">
        <f t="shared" si="28"/>
        <v>0</v>
      </c>
      <c r="AK143" s="21">
        <f t="shared" si="28"/>
        <v>43.25</v>
      </c>
      <c r="AL143" s="21">
        <f t="shared" si="28"/>
        <v>0</v>
      </c>
      <c r="AM143" s="21">
        <f t="shared" si="28"/>
        <v>1.785</v>
      </c>
      <c r="AN143" s="21">
        <f t="shared" si="28"/>
        <v>0</v>
      </c>
      <c r="AO143" s="21">
        <f t="shared" si="28"/>
        <v>0</v>
      </c>
      <c r="AP143" s="21">
        <f t="shared" si="28"/>
        <v>0</v>
      </c>
      <c r="AQ143" s="21">
        <f t="shared" si="28"/>
        <v>272.15999999999997</v>
      </c>
      <c r="AR143" s="21">
        <f t="shared" si="28"/>
        <v>0</v>
      </c>
      <c r="AS143" s="21">
        <f t="shared" si="28"/>
        <v>0</v>
      </c>
      <c r="AT143" s="21">
        <f t="shared" si="28"/>
        <v>1.774</v>
      </c>
      <c r="AU143" s="21">
        <f t="shared" si="28"/>
        <v>0</v>
      </c>
      <c r="AV143" s="21">
        <f t="shared" si="28"/>
        <v>0</v>
      </c>
      <c r="AW143" s="21">
        <f t="shared" si="28"/>
        <v>0</v>
      </c>
      <c r="AX143" s="21">
        <f t="shared" si="28"/>
        <v>56.54</v>
      </c>
      <c r="AY143" s="21">
        <f t="shared" si="28"/>
        <v>0</v>
      </c>
      <c r="AZ143" s="21">
        <f t="shared" si="28"/>
        <v>0</v>
      </c>
      <c r="BA143" s="21">
        <f t="shared" si="28"/>
        <v>0</v>
      </c>
      <c r="BB143" s="21">
        <f t="shared" si="28"/>
        <v>180.36</v>
      </c>
    </row>
    <row r="144" spans="1:54" ht="14.25">
      <c r="A144" s="21"/>
      <c r="B144" s="69"/>
      <c r="C144" s="69"/>
      <c r="D144" s="21"/>
      <c r="E144" s="21"/>
      <c r="F144" s="21"/>
      <c r="G144" s="21"/>
      <c r="H144" s="21"/>
      <c r="I144" s="21"/>
      <c r="J144" s="21"/>
      <c r="K144" s="21"/>
      <c r="L144" s="21">
        <f>SUM(L139,L140,L141,L142)</f>
        <v>16.23</v>
      </c>
      <c r="M144" s="21">
        <f aca="true" t="shared" si="29" ref="M144:BB144">SUM(M139,M140,M141,M142)</f>
        <v>0</v>
      </c>
      <c r="N144" s="21">
        <f t="shared" si="29"/>
        <v>0</v>
      </c>
      <c r="O144" s="21">
        <f t="shared" si="29"/>
        <v>0</v>
      </c>
      <c r="P144" s="21">
        <f t="shared" si="29"/>
        <v>0</v>
      </c>
      <c r="Q144" s="21">
        <f t="shared" si="29"/>
        <v>15.100999999999999</v>
      </c>
      <c r="R144" s="21">
        <f t="shared" si="29"/>
        <v>0</v>
      </c>
      <c r="S144" s="21">
        <f t="shared" si="29"/>
        <v>0</v>
      </c>
      <c r="T144" s="21">
        <f t="shared" si="29"/>
        <v>0</v>
      </c>
      <c r="U144" s="21">
        <f t="shared" si="29"/>
        <v>0</v>
      </c>
      <c r="V144" s="21">
        <f t="shared" si="29"/>
        <v>64.47</v>
      </c>
      <c r="W144" s="21">
        <f t="shared" si="29"/>
        <v>0</v>
      </c>
      <c r="X144" s="21">
        <f t="shared" si="29"/>
        <v>0</v>
      </c>
      <c r="Y144" s="21">
        <f t="shared" si="29"/>
        <v>447.1</v>
      </c>
      <c r="Z144" s="21">
        <f t="shared" si="29"/>
        <v>0</v>
      </c>
      <c r="AA144" s="21">
        <f t="shared" si="29"/>
        <v>0</v>
      </c>
      <c r="AB144" s="21">
        <f t="shared" si="29"/>
        <v>0</v>
      </c>
      <c r="AC144" s="21">
        <f t="shared" si="29"/>
        <v>0</v>
      </c>
      <c r="AD144" s="21">
        <f t="shared" si="29"/>
        <v>0.29600000000000004</v>
      </c>
      <c r="AE144" s="21">
        <f t="shared" si="29"/>
        <v>0</v>
      </c>
      <c r="AF144" s="21">
        <f t="shared" si="29"/>
        <v>0</v>
      </c>
      <c r="AG144" s="21">
        <f t="shared" si="29"/>
        <v>102.55</v>
      </c>
      <c r="AH144" s="21">
        <f t="shared" si="29"/>
        <v>0</v>
      </c>
      <c r="AI144" s="21">
        <f t="shared" si="29"/>
        <v>0</v>
      </c>
      <c r="AJ144" s="21">
        <f t="shared" si="29"/>
        <v>0</v>
      </c>
      <c r="AK144" s="21">
        <f t="shared" si="29"/>
        <v>43.25</v>
      </c>
      <c r="AL144" s="21">
        <f t="shared" si="29"/>
        <v>0</v>
      </c>
      <c r="AM144" s="21">
        <f t="shared" si="29"/>
        <v>1.785</v>
      </c>
      <c r="AN144" s="21">
        <f t="shared" si="29"/>
        <v>0</v>
      </c>
      <c r="AO144" s="21">
        <f t="shared" si="29"/>
        <v>0</v>
      </c>
      <c r="AP144" s="21">
        <f t="shared" si="29"/>
        <v>0</v>
      </c>
      <c r="AQ144" s="21">
        <f t="shared" si="29"/>
        <v>285.05999999999995</v>
      </c>
      <c r="AR144" s="21">
        <f t="shared" si="29"/>
        <v>0</v>
      </c>
      <c r="AS144" s="21">
        <f t="shared" si="29"/>
        <v>0</v>
      </c>
      <c r="AT144" s="21">
        <f t="shared" si="29"/>
        <v>1.884</v>
      </c>
      <c r="AU144" s="21">
        <f t="shared" si="29"/>
        <v>0</v>
      </c>
      <c r="AV144" s="21">
        <f t="shared" si="29"/>
        <v>0</v>
      </c>
      <c r="AW144" s="21">
        <f t="shared" si="29"/>
        <v>0</v>
      </c>
      <c r="AX144" s="21">
        <f t="shared" si="29"/>
        <v>56.54</v>
      </c>
      <c r="AY144" s="21">
        <f t="shared" si="29"/>
        <v>0</v>
      </c>
      <c r="AZ144" s="21">
        <f t="shared" si="29"/>
        <v>0</v>
      </c>
      <c r="BA144" s="21">
        <f t="shared" si="29"/>
        <v>0</v>
      </c>
      <c r="BB144" s="21">
        <f t="shared" si="29"/>
        <v>180.36</v>
      </c>
    </row>
    <row r="145" spans="1:54" ht="15" thickBot="1">
      <c r="A145" s="62" t="s">
        <v>28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</row>
    <row r="146" spans="1:54" ht="14.25">
      <c r="A146" s="64">
        <v>15</v>
      </c>
      <c r="B146" s="69" t="s">
        <v>42</v>
      </c>
      <c r="C146" s="69"/>
      <c r="D146" s="22">
        <v>60</v>
      </c>
      <c r="E146" s="22"/>
      <c r="F146" s="22"/>
      <c r="G146" s="22"/>
      <c r="H146" s="22">
        <v>80</v>
      </c>
      <c r="I146" s="22"/>
      <c r="J146" s="22"/>
      <c r="K146" s="22"/>
      <c r="L146" s="22">
        <v>0.59</v>
      </c>
      <c r="M146" s="22"/>
      <c r="N146" s="22"/>
      <c r="O146" s="22"/>
      <c r="P146" s="22"/>
      <c r="Q146" s="22">
        <v>3.69</v>
      </c>
      <c r="R146" s="22"/>
      <c r="S146" s="22"/>
      <c r="T146" s="22"/>
      <c r="U146" s="22"/>
      <c r="V146" s="22">
        <v>2.24</v>
      </c>
      <c r="W146" s="22"/>
      <c r="X146" s="22"/>
      <c r="Y146" s="22">
        <v>44.52</v>
      </c>
      <c r="Z146" s="22"/>
      <c r="AA146" s="22"/>
      <c r="AB146" s="22"/>
      <c r="AC146" s="22"/>
      <c r="AD146" s="22">
        <v>0.03</v>
      </c>
      <c r="AE146" s="22"/>
      <c r="AF146" s="22"/>
      <c r="AG146" s="22">
        <v>10.06</v>
      </c>
      <c r="AH146" s="22"/>
      <c r="AI146" s="22"/>
      <c r="AJ146" s="22"/>
      <c r="AK146" s="22">
        <v>78.6</v>
      </c>
      <c r="AL146" s="22"/>
      <c r="AM146" s="22">
        <v>0.3</v>
      </c>
      <c r="AN146" s="22"/>
      <c r="AO146" s="22"/>
      <c r="AP146" s="22"/>
      <c r="AQ146" s="22">
        <v>11.21</v>
      </c>
      <c r="AR146" s="22"/>
      <c r="AS146" s="22"/>
      <c r="AT146" s="22">
        <v>0.44</v>
      </c>
      <c r="AU146" s="22"/>
      <c r="AV146" s="22"/>
      <c r="AW146" s="22"/>
      <c r="AX146" s="22">
        <v>8.2</v>
      </c>
      <c r="AY146" s="22"/>
      <c r="AZ146" s="22"/>
      <c r="BA146" s="22"/>
      <c r="BB146" s="22">
        <v>0.396</v>
      </c>
    </row>
    <row r="147" spans="1:54" ht="15" thickBot="1">
      <c r="A147" s="62"/>
      <c r="B147" s="69"/>
      <c r="C147" s="69"/>
      <c r="D147" s="22"/>
      <c r="E147" s="22"/>
      <c r="F147" s="22"/>
      <c r="G147" s="22"/>
      <c r="H147" s="22"/>
      <c r="I147" s="22"/>
      <c r="J147" s="22"/>
      <c r="K147" s="22"/>
      <c r="L147" s="22">
        <v>0.98</v>
      </c>
      <c r="M147" s="22"/>
      <c r="N147" s="22"/>
      <c r="O147" s="22"/>
      <c r="P147" s="22"/>
      <c r="Q147" s="22">
        <v>6.15</v>
      </c>
      <c r="R147" s="22"/>
      <c r="S147" s="22"/>
      <c r="T147" s="22"/>
      <c r="U147" s="22"/>
      <c r="V147" s="22">
        <v>3.73</v>
      </c>
      <c r="W147" s="22"/>
      <c r="X147" s="22"/>
      <c r="Y147" s="22">
        <v>74.2</v>
      </c>
      <c r="Z147" s="22"/>
      <c r="AA147" s="22"/>
      <c r="AB147" s="22"/>
      <c r="AC147" s="22"/>
      <c r="AD147" s="22">
        <v>0.05</v>
      </c>
      <c r="AE147" s="22"/>
      <c r="AF147" s="22"/>
      <c r="AG147" s="22">
        <v>16.76</v>
      </c>
      <c r="AH147" s="22"/>
      <c r="AI147" s="22"/>
      <c r="AJ147" s="22"/>
      <c r="AK147" s="22">
        <v>131</v>
      </c>
      <c r="AL147" s="22"/>
      <c r="AM147" s="22">
        <v>0.5</v>
      </c>
      <c r="AN147" s="22"/>
      <c r="AO147" s="22"/>
      <c r="AP147" s="22"/>
      <c r="AQ147" s="22">
        <v>18.68</v>
      </c>
      <c r="AR147" s="22"/>
      <c r="AS147" s="22"/>
      <c r="AT147" s="22">
        <v>0.74</v>
      </c>
      <c r="AU147" s="22"/>
      <c r="AV147" s="22"/>
      <c r="AW147" s="22"/>
      <c r="AX147" s="22">
        <v>13.67</v>
      </c>
      <c r="AY147" s="22"/>
      <c r="AZ147" s="22"/>
      <c r="BA147" s="22"/>
      <c r="BB147" s="22">
        <v>0.667</v>
      </c>
    </row>
    <row r="148" spans="1:54" ht="15" customHeight="1">
      <c r="A148" s="64">
        <v>88</v>
      </c>
      <c r="B148" s="69" t="s">
        <v>69</v>
      </c>
      <c r="C148" s="69"/>
      <c r="D148" s="22">
        <v>200</v>
      </c>
      <c r="E148" s="22"/>
      <c r="F148" s="22"/>
      <c r="G148" s="22"/>
      <c r="H148" s="22">
        <v>250</v>
      </c>
      <c r="I148" s="22"/>
      <c r="J148" s="22"/>
      <c r="K148" s="22"/>
      <c r="L148" s="22">
        <v>14.6</v>
      </c>
      <c r="M148" s="22"/>
      <c r="N148" s="22"/>
      <c r="O148" s="22"/>
      <c r="P148" s="22"/>
      <c r="Q148" s="22">
        <v>3.8</v>
      </c>
      <c r="R148" s="22"/>
      <c r="S148" s="22"/>
      <c r="T148" s="22"/>
      <c r="U148" s="22"/>
      <c r="V148" s="22">
        <v>18.2</v>
      </c>
      <c r="W148" s="22"/>
      <c r="X148" s="22"/>
      <c r="Y148" s="22">
        <v>161.2</v>
      </c>
      <c r="Z148" s="22"/>
      <c r="AA148" s="22"/>
      <c r="AB148" s="22"/>
      <c r="AC148" s="22"/>
      <c r="AD148" s="22">
        <v>0.24</v>
      </c>
      <c r="AE148" s="22"/>
      <c r="AF148" s="22"/>
      <c r="AG148" s="22">
        <v>23.38</v>
      </c>
      <c r="AH148" s="22"/>
      <c r="AI148" s="22"/>
      <c r="AJ148" s="22"/>
      <c r="AK148" s="22">
        <v>177.2</v>
      </c>
      <c r="AL148" s="22"/>
      <c r="AM148" s="22">
        <v>0.968</v>
      </c>
      <c r="AN148" s="22"/>
      <c r="AO148" s="22"/>
      <c r="AP148" s="22"/>
      <c r="AQ148" s="22">
        <v>34.7</v>
      </c>
      <c r="AR148" s="22"/>
      <c r="AS148" s="22"/>
      <c r="AT148" s="22">
        <v>3.23</v>
      </c>
      <c r="AU148" s="22"/>
      <c r="AV148" s="22"/>
      <c r="AW148" s="22"/>
      <c r="AX148" s="22">
        <v>26.14</v>
      </c>
      <c r="AY148" s="22"/>
      <c r="AZ148" s="22"/>
      <c r="BA148" s="22"/>
      <c r="BB148" s="22">
        <v>150.6</v>
      </c>
    </row>
    <row r="149" spans="1:54" ht="15" thickBot="1">
      <c r="A149" s="62"/>
      <c r="B149" s="69"/>
      <c r="C149" s="69"/>
      <c r="D149" s="22"/>
      <c r="E149" s="22"/>
      <c r="F149" s="22"/>
      <c r="G149" s="22"/>
      <c r="H149" s="22"/>
      <c r="I149" s="22"/>
      <c r="J149" s="22"/>
      <c r="K149" s="22"/>
      <c r="L149" s="22">
        <v>18.25</v>
      </c>
      <c r="M149" s="22"/>
      <c r="N149" s="22"/>
      <c r="O149" s="22"/>
      <c r="P149" s="22"/>
      <c r="Q149" s="22">
        <v>4.75</v>
      </c>
      <c r="R149" s="22"/>
      <c r="S149" s="22"/>
      <c r="T149" s="22"/>
      <c r="U149" s="22"/>
      <c r="V149" s="22">
        <v>22.75</v>
      </c>
      <c r="W149" s="22"/>
      <c r="X149" s="22"/>
      <c r="Y149" s="22">
        <v>201.5</v>
      </c>
      <c r="Z149" s="22"/>
      <c r="AA149" s="22"/>
      <c r="AB149" s="22"/>
      <c r="AC149" s="22"/>
      <c r="AD149" s="22">
        <v>0.3</v>
      </c>
      <c r="AE149" s="22"/>
      <c r="AF149" s="22"/>
      <c r="AG149" s="22">
        <v>9.225</v>
      </c>
      <c r="AH149" s="22"/>
      <c r="AI149" s="22"/>
      <c r="AJ149" s="22"/>
      <c r="AK149" s="22">
        <v>221.5</v>
      </c>
      <c r="AL149" s="22"/>
      <c r="AM149" s="22">
        <v>1.21</v>
      </c>
      <c r="AN149" s="22"/>
      <c r="AO149" s="22"/>
      <c r="AP149" s="22"/>
      <c r="AQ149" s="22">
        <v>43.375</v>
      </c>
      <c r="AR149" s="22"/>
      <c r="AS149" s="22"/>
      <c r="AT149" s="22">
        <v>4.0375</v>
      </c>
      <c r="AU149" s="22"/>
      <c r="AV149" s="22"/>
      <c r="AW149" s="22"/>
      <c r="AX149" s="22">
        <v>32.67</v>
      </c>
      <c r="AY149" s="22"/>
      <c r="AZ149" s="22"/>
      <c r="BA149" s="22"/>
      <c r="BB149" s="22">
        <v>188.25</v>
      </c>
    </row>
    <row r="150" spans="1:54" ht="14.25">
      <c r="A150" s="64">
        <v>302</v>
      </c>
      <c r="B150" s="69" t="s">
        <v>90</v>
      </c>
      <c r="C150" s="69"/>
      <c r="D150" s="22">
        <v>180</v>
      </c>
      <c r="E150" s="22"/>
      <c r="F150" s="22"/>
      <c r="G150" s="22"/>
      <c r="H150" s="22">
        <v>200</v>
      </c>
      <c r="I150" s="22"/>
      <c r="J150" s="22"/>
      <c r="K150" s="22"/>
      <c r="L150" s="22">
        <v>24.31</v>
      </c>
      <c r="M150" s="22"/>
      <c r="N150" s="22"/>
      <c r="O150" s="22"/>
      <c r="P150" s="22"/>
      <c r="Q150" s="22">
        <v>8.17</v>
      </c>
      <c r="R150" s="22"/>
      <c r="S150" s="22"/>
      <c r="T150" s="22"/>
      <c r="U150" s="22"/>
      <c r="V150" s="22">
        <v>41.96</v>
      </c>
      <c r="W150" s="22"/>
      <c r="X150" s="22"/>
      <c r="Y150" s="22">
        <v>342.8</v>
      </c>
      <c r="Z150" s="22"/>
      <c r="AA150" s="22"/>
      <c r="AB150" s="22"/>
      <c r="AC150" s="22"/>
      <c r="AD150" s="22">
        <v>0.256</v>
      </c>
      <c r="AE150" s="22"/>
      <c r="AF150" s="22"/>
      <c r="AG150" s="22">
        <v>0.28</v>
      </c>
      <c r="AH150" s="22"/>
      <c r="AI150" s="22"/>
      <c r="AJ150" s="22"/>
      <c r="AK150" s="22">
        <v>500.58</v>
      </c>
      <c r="AL150" s="22"/>
      <c r="AM150" s="22">
        <v>0.39</v>
      </c>
      <c r="AN150" s="22"/>
      <c r="AO150" s="22"/>
      <c r="AP150" s="22"/>
      <c r="AQ150" s="22">
        <v>22.1</v>
      </c>
      <c r="AR150" s="22"/>
      <c r="AS150" s="22"/>
      <c r="AT150" s="22">
        <v>6.22</v>
      </c>
      <c r="AU150" s="22"/>
      <c r="AV150" s="22"/>
      <c r="AW150" s="22"/>
      <c r="AX150" s="22">
        <v>78.49</v>
      </c>
      <c r="AY150" s="22"/>
      <c r="AZ150" s="22"/>
      <c r="BA150" s="22"/>
      <c r="BB150" s="22">
        <v>152.64</v>
      </c>
    </row>
    <row r="151" spans="1:54" ht="15" thickBot="1">
      <c r="A151" s="62"/>
      <c r="B151" s="69"/>
      <c r="C151" s="69"/>
      <c r="D151" s="22"/>
      <c r="E151" s="22"/>
      <c r="F151" s="22"/>
      <c r="G151" s="22"/>
      <c r="H151" s="22"/>
      <c r="I151" s="22"/>
      <c r="J151" s="22"/>
      <c r="K151" s="22"/>
      <c r="L151" s="22">
        <v>25.43</v>
      </c>
      <c r="M151" s="22"/>
      <c r="N151" s="22"/>
      <c r="O151" s="22"/>
      <c r="P151" s="22"/>
      <c r="Q151" s="22">
        <v>8.87</v>
      </c>
      <c r="R151" s="22"/>
      <c r="S151" s="22"/>
      <c r="T151" s="22"/>
      <c r="U151" s="22"/>
      <c r="V151" s="22">
        <v>46.6</v>
      </c>
      <c r="W151" s="22"/>
      <c r="X151" s="22"/>
      <c r="Y151" s="22">
        <v>372.6</v>
      </c>
      <c r="Z151" s="22"/>
      <c r="AA151" s="22"/>
      <c r="AB151" s="22"/>
      <c r="AC151" s="22"/>
      <c r="AD151" s="22">
        <v>0.28</v>
      </c>
      <c r="AE151" s="22"/>
      <c r="AF151" s="22"/>
      <c r="AG151" s="22">
        <v>0.28</v>
      </c>
      <c r="AH151" s="22"/>
      <c r="AI151" s="22"/>
      <c r="AJ151" s="22"/>
      <c r="AK151" s="22">
        <v>556.2</v>
      </c>
      <c r="AL151" s="22"/>
      <c r="AM151" s="22">
        <v>0.43</v>
      </c>
      <c r="AN151" s="22"/>
      <c r="AO151" s="22"/>
      <c r="AP151" s="22"/>
      <c r="AQ151" s="22">
        <v>23.82</v>
      </c>
      <c r="AR151" s="22"/>
      <c r="AS151" s="22"/>
      <c r="AT151" s="22">
        <v>6.78</v>
      </c>
      <c r="AU151" s="22"/>
      <c r="AV151" s="22"/>
      <c r="AW151" s="22"/>
      <c r="AX151" s="22">
        <v>87.22</v>
      </c>
      <c r="AY151" s="22"/>
      <c r="AZ151" s="22"/>
      <c r="BA151" s="22"/>
      <c r="BB151" s="22">
        <v>169.6</v>
      </c>
    </row>
    <row r="152" spans="1:54" ht="15" thickBot="1">
      <c r="A152" s="41">
        <v>29</v>
      </c>
      <c r="B152" s="69" t="s">
        <v>74</v>
      </c>
      <c r="C152" s="69"/>
      <c r="D152" s="22">
        <v>200</v>
      </c>
      <c r="E152" s="22"/>
      <c r="F152" s="22"/>
      <c r="G152" s="22"/>
      <c r="H152" s="22">
        <v>200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>
        <v>25.4</v>
      </c>
      <c r="W152" s="22"/>
      <c r="X152" s="22"/>
      <c r="Y152" s="22">
        <v>106</v>
      </c>
      <c r="Z152" s="22"/>
      <c r="AA152" s="22"/>
      <c r="AB152" s="22"/>
      <c r="AC152" s="22"/>
      <c r="AD152" s="22">
        <v>0.05</v>
      </c>
      <c r="AE152" s="22"/>
      <c r="AF152" s="22"/>
      <c r="AG152" s="22">
        <v>50</v>
      </c>
      <c r="AH152" s="22"/>
      <c r="AI152" s="22"/>
      <c r="AJ152" s="22"/>
      <c r="AK152" s="22">
        <v>14.7</v>
      </c>
      <c r="AL152" s="22"/>
      <c r="AM152" s="22">
        <v>0.02</v>
      </c>
      <c r="AN152" s="22"/>
      <c r="AO152" s="22"/>
      <c r="AP152" s="22"/>
      <c r="AQ152" s="22">
        <v>0.16</v>
      </c>
      <c r="AR152" s="22"/>
      <c r="AS152" s="22"/>
      <c r="AT152" s="22">
        <v>1.8</v>
      </c>
      <c r="AU152" s="22"/>
      <c r="AV152" s="22"/>
      <c r="AW152" s="22"/>
      <c r="AX152" s="22">
        <v>41</v>
      </c>
      <c r="AY152" s="22"/>
      <c r="AZ152" s="22"/>
      <c r="BA152" s="22"/>
      <c r="BB152" s="22">
        <v>8</v>
      </c>
    </row>
    <row r="153" spans="1:54" ht="15" thickBot="1">
      <c r="A153" s="41"/>
      <c r="B153" s="69" t="s">
        <v>33</v>
      </c>
      <c r="C153" s="69"/>
      <c r="D153" s="21">
        <v>60</v>
      </c>
      <c r="E153" s="21"/>
      <c r="F153" s="21"/>
      <c r="G153" s="21"/>
      <c r="H153" s="21">
        <v>60</v>
      </c>
      <c r="I153" s="21"/>
      <c r="J153" s="21"/>
      <c r="K153" s="21"/>
      <c r="L153" s="21">
        <v>5.33</v>
      </c>
      <c r="M153" s="21"/>
      <c r="N153" s="21"/>
      <c r="O153" s="21"/>
      <c r="P153" s="21"/>
      <c r="Q153" s="21">
        <v>2.26</v>
      </c>
      <c r="R153" s="21"/>
      <c r="S153" s="21"/>
      <c r="T153" s="21"/>
      <c r="U153" s="21"/>
      <c r="V153" s="21">
        <v>21.77</v>
      </c>
      <c r="W153" s="21"/>
      <c r="X153" s="21"/>
      <c r="Y153" s="22">
        <v>137</v>
      </c>
      <c r="Z153" s="21"/>
      <c r="AA153" s="21"/>
      <c r="AB153" s="21"/>
      <c r="AC153" s="21"/>
      <c r="AD153" s="21">
        <v>0.205</v>
      </c>
      <c r="AE153" s="21"/>
      <c r="AF153" s="21"/>
      <c r="AG153" s="21">
        <v>0.1</v>
      </c>
      <c r="AH153" s="21"/>
      <c r="AI153" s="21"/>
      <c r="AJ153" s="21"/>
      <c r="AK153" s="21"/>
      <c r="AL153" s="21"/>
      <c r="AM153" s="21">
        <v>0.085</v>
      </c>
      <c r="AN153" s="21"/>
      <c r="AO153" s="21"/>
      <c r="AP153" s="21"/>
      <c r="AQ153" s="22">
        <v>62.5</v>
      </c>
      <c r="AR153" s="21"/>
      <c r="AS153" s="21"/>
      <c r="AT153" s="21">
        <v>1.8</v>
      </c>
      <c r="AU153" s="21"/>
      <c r="AV153" s="21"/>
      <c r="AW153" s="21"/>
      <c r="AX153" s="21">
        <v>41</v>
      </c>
      <c r="AY153" s="21"/>
      <c r="AZ153" s="21"/>
      <c r="BA153" s="21"/>
      <c r="BB153" s="21">
        <v>129</v>
      </c>
    </row>
    <row r="154" spans="1:54" ht="15" thickBot="1">
      <c r="A154" s="37">
        <v>268</v>
      </c>
      <c r="B154" s="67" t="s">
        <v>54</v>
      </c>
      <c r="C154" s="68"/>
      <c r="D154" s="21">
        <v>80</v>
      </c>
      <c r="E154" s="21"/>
      <c r="F154" s="21"/>
      <c r="G154" s="21"/>
      <c r="H154" s="21">
        <v>80</v>
      </c>
      <c r="I154" s="21"/>
      <c r="J154" s="21"/>
      <c r="K154" s="21"/>
      <c r="L154" s="21">
        <v>10</v>
      </c>
      <c r="M154" s="21"/>
      <c r="N154" s="21"/>
      <c r="O154" s="21"/>
      <c r="P154" s="21"/>
      <c r="Q154" s="21">
        <v>14.16</v>
      </c>
      <c r="R154" s="21"/>
      <c r="S154" s="21"/>
      <c r="T154" s="21"/>
      <c r="U154" s="21"/>
      <c r="V154" s="21">
        <v>10.16</v>
      </c>
      <c r="W154" s="21"/>
      <c r="X154" s="21"/>
      <c r="Y154" s="22">
        <v>209.6</v>
      </c>
      <c r="Z154" s="21"/>
      <c r="AA154" s="21"/>
      <c r="AB154" s="21"/>
      <c r="AC154" s="21"/>
      <c r="AD154" s="21">
        <v>0.056</v>
      </c>
      <c r="AE154" s="21"/>
      <c r="AF154" s="21"/>
      <c r="AG154" s="21">
        <v>0.024</v>
      </c>
      <c r="AH154" s="21"/>
      <c r="AI154" s="21"/>
      <c r="AJ154" s="21"/>
      <c r="AK154" s="21">
        <v>2.24</v>
      </c>
      <c r="AL154" s="21"/>
      <c r="AM154" s="21">
        <v>2.49</v>
      </c>
      <c r="AN154" s="21"/>
      <c r="AO154" s="21"/>
      <c r="AP154" s="21"/>
      <c r="AQ154" s="22">
        <v>14.58</v>
      </c>
      <c r="AR154" s="21"/>
      <c r="AS154" s="21"/>
      <c r="AT154" s="21">
        <v>1.19</v>
      </c>
      <c r="AU154" s="21"/>
      <c r="AV154" s="21"/>
      <c r="AW154" s="21"/>
      <c r="AX154" s="21">
        <v>48.8</v>
      </c>
      <c r="AY154" s="21"/>
      <c r="AZ154" s="21"/>
      <c r="BA154" s="21"/>
      <c r="BB154" s="21">
        <v>112</v>
      </c>
    </row>
    <row r="155" spans="1:54" ht="14.25">
      <c r="A155" s="64"/>
      <c r="B155" s="69" t="s">
        <v>38</v>
      </c>
      <c r="C155" s="69"/>
      <c r="D155" s="21"/>
      <c r="E155" s="21"/>
      <c r="F155" s="21"/>
      <c r="G155" s="21"/>
      <c r="H155" s="21"/>
      <c r="I155" s="21"/>
      <c r="J155" s="21"/>
      <c r="K155" s="21"/>
      <c r="L155" s="21">
        <f>SUM(L146,L148,L150,L152,L153,L154)</f>
        <v>54.83</v>
      </c>
      <c r="M155" s="21">
        <f aca="true" t="shared" si="30" ref="M155:BB155">SUM(M146,M148,M150,M152,M153,M154)</f>
        <v>0</v>
      </c>
      <c r="N155" s="21">
        <f t="shared" si="30"/>
        <v>0</v>
      </c>
      <c r="O155" s="21">
        <f t="shared" si="30"/>
        <v>0</v>
      </c>
      <c r="P155" s="21">
        <f t="shared" si="30"/>
        <v>0</v>
      </c>
      <c r="Q155" s="21">
        <f t="shared" si="30"/>
        <v>32.08</v>
      </c>
      <c r="R155" s="21">
        <f t="shared" si="30"/>
        <v>0</v>
      </c>
      <c r="S155" s="21">
        <f t="shared" si="30"/>
        <v>0</v>
      </c>
      <c r="T155" s="21">
        <f t="shared" si="30"/>
        <v>0</v>
      </c>
      <c r="U155" s="21">
        <f t="shared" si="30"/>
        <v>0</v>
      </c>
      <c r="V155" s="21">
        <f t="shared" si="30"/>
        <v>119.72999999999999</v>
      </c>
      <c r="W155" s="21">
        <f t="shared" si="30"/>
        <v>0</v>
      </c>
      <c r="X155" s="21">
        <f t="shared" si="30"/>
        <v>0</v>
      </c>
      <c r="Y155" s="21">
        <f t="shared" si="30"/>
        <v>1001.12</v>
      </c>
      <c r="Z155" s="21">
        <f t="shared" si="30"/>
        <v>0</v>
      </c>
      <c r="AA155" s="21">
        <f t="shared" si="30"/>
        <v>0</v>
      </c>
      <c r="AB155" s="21">
        <f t="shared" si="30"/>
        <v>0</v>
      </c>
      <c r="AC155" s="21">
        <f t="shared" si="30"/>
        <v>0</v>
      </c>
      <c r="AD155" s="21">
        <f t="shared" si="30"/>
        <v>0.8370000000000001</v>
      </c>
      <c r="AE155" s="21">
        <f t="shared" si="30"/>
        <v>0</v>
      </c>
      <c r="AF155" s="21">
        <f t="shared" si="30"/>
        <v>0</v>
      </c>
      <c r="AG155" s="21">
        <f t="shared" si="30"/>
        <v>83.844</v>
      </c>
      <c r="AH155" s="21">
        <f t="shared" si="30"/>
        <v>0</v>
      </c>
      <c r="AI155" s="21">
        <f t="shared" si="30"/>
        <v>0</v>
      </c>
      <c r="AJ155" s="21">
        <f t="shared" si="30"/>
        <v>0</v>
      </c>
      <c r="AK155" s="21">
        <f t="shared" si="30"/>
        <v>773.32</v>
      </c>
      <c r="AL155" s="21">
        <f t="shared" si="30"/>
        <v>0</v>
      </c>
      <c r="AM155" s="21">
        <f t="shared" si="30"/>
        <v>4.253</v>
      </c>
      <c r="AN155" s="21">
        <f t="shared" si="30"/>
        <v>0</v>
      </c>
      <c r="AO155" s="21">
        <f t="shared" si="30"/>
        <v>0</v>
      </c>
      <c r="AP155" s="21">
        <f t="shared" si="30"/>
        <v>0</v>
      </c>
      <c r="AQ155" s="21">
        <f t="shared" si="30"/>
        <v>145.25000000000003</v>
      </c>
      <c r="AR155" s="21">
        <f t="shared" si="30"/>
        <v>0</v>
      </c>
      <c r="AS155" s="21">
        <f t="shared" si="30"/>
        <v>0</v>
      </c>
      <c r="AT155" s="21">
        <f t="shared" si="30"/>
        <v>14.680000000000001</v>
      </c>
      <c r="AU155" s="21">
        <f t="shared" si="30"/>
        <v>0</v>
      </c>
      <c r="AV155" s="21">
        <f t="shared" si="30"/>
        <v>0</v>
      </c>
      <c r="AW155" s="21">
        <f t="shared" si="30"/>
        <v>0</v>
      </c>
      <c r="AX155" s="21">
        <f t="shared" si="30"/>
        <v>243.63</v>
      </c>
      <c r="AY155" s="21">
        <f t="shared" si="30"/>
        <v>0</v>
      </c>
      <c r="AZ155" s="21">
        <f t="shared" si="30"/>
        <v>0</v>
      </c>
      <c r="BA155" s="21">
        <f t="shared" si="30"/>
        <v>0</v>
      </c>
      <c r="BB155" s="21">
        <f t="shared" si="30"/>
        <v>552.636</v>
      </c>
    </row>
    <row r="156" spans="1:54" ht="15" thickBot="1">
      <c r="A156" s="62"/>
      <c r="B156" s="69"/>
      <c r="C156" s="69"/>
      <c r="D156" s="21"/>
      <c r="E156" s="21"/>
      <c r="F156" s="21"/>
      <c r="G156" s="21"/>
      <c r="H156" s="21"/>
      <c r="I156" s="21"/>
      <c r="J156" s="21"/>
      <c r="K156" s="21"/>
      <c r="L156" s="21">
        <f>SUM(L147,L149,L151,L152,L153,L154)</f>
        <v>59.989999999999995</v>
      </c>
      <c r="M156" s="21">
        <f aca="true" t="shared" si="31" ref="M156:BB156">SUM(M147,M149,M151,M152,M153,M154)</f>
        <v>0</v>
      </c>
      <c r="N156" s="21">
        <f t="shared" si="31"/>
        <v>0</v>
      </c>
      <c r="O156" s="21">
        <f t="shared" si="31"/>
        <v>0</v>
      </c>
      <c r="P156" s="21">
        <f t="shared" si="31"/>
        <v>0</v>
      </c>
      <c r="Q156" s="21">
        <f t="shared" si="31"/>
        <v>36.19</v>
      </c>
      <c r="R156" s="21">
        <f t="shared" si="31"/>
        <v>0</v>
      </c>
      <c r="S156" s="21">
        <f t="shared" si="31"/>
        <v>0</v>
      </c>
      <c r="T156" s="21">
        <f t="shared" si="31"/>
        <v>0</v>
      </c>
      <c r="U156" s="21">
        <f t="shared" si="31"/>
        <v>0</v>
      </c>
      <c r="V156" s="21">
        <f t="shared" si="31"/>
        <v>130.41</v>
      </c>
      <c r="W156" s="21">
        <f t="shared" si="31"/>
        <v>0</v>
      </c>
      <c r="X156" s="21">
        <f t="shared" si="31"/>
        <v>0</v>
      </c>
      <c r="Y156" s="21">
        <f t="shared" si="31"/>
        <v>1100.8999999999999</v>
      </c>
      <c r="Z156" s="21">
        <f t="shared" si="31"/>
        <v>0</v>
      </c>
      <c r="AA156" s="21">
        <f t="shared" si="31"/>
        <v>0</v>
      </c>
      <c r="AB156" s="21">
        <f t="shared" si="31"/>
        <v>0</v>
      </c>
      <c r="AC156" s="21">
        <f t="shared" si="31"/>
        <v>0</v>
      </c>
      <c r="AD156" s="21">
        <f t="shared" si="31"/>
        <v>0.9410000000000001</v>
      </c>
      <c r="AE156" s="21">
        <f t="shared" si="31"/>
        <v>0</v>
      </c>
      <c r="AF156" s="21">
        <f t="shared" si="31"/>
        <v>0</v>
      </c>
      <c r="AG156" s="21">
        <f t="shared" si="31"/>
        <v>76.389</v>
      </c>
      <c r="AH156" s="21">
        <f t="shared" si="31"/>
        <v>0</v>
      </c>
      <c r="AI156" s="21">
        <f t="shared" si="31"/>
        <v>0</v>
      </c>
      <c r="AJ156" s="21">
        <f t="shared" si="31"/>
        <v>0</v>
      </c>
      <c r="AK156" s="21">
        <f t="shared" si="31"/>
        <v>925.6400000000001</v>
      </c>
      <c r="AL156" s="21">
        <f t="shared" si="31"/>
        <v>0</v>
      </c>
      <c r="AM156" s="21">
        <f t="shared" si="31"/>
        <v>4.735</v>
      </c>
      <c r="AN156" s="21">
        <f t="shared" si="31"/>
        <v>0</v>
      </c>
      <c r="AO156" s="21">
        <f t="shared" si="31"/>
        <v>0</v>
      </c>
      <c r="AP156" s="21">
        <f t="shared" si="31"/>
        <v>0</v>
      </c>
      <c r="AQ156" s="21">
        <f t="shared" si="31"/>
        <v>163.115</v>
      </c>
      <c r="AR156" s="21">
        <f t="shared" si="31"/>
        <v>0</v>
      </c>
      <c r="AS156" s="21">
        <f t="shared" si="31"/>
        <v>0</v>
      </c>
      <c r="AT156" s="21">
        <f t="shared" si="31"/>
        <v>16.347500000000004</v>
      </c>
      <c r="AU156" s="21">
        <f t="shared" si="31"/>
        <v>0</v>
      </c>
      <c r="AV156" s="21">
        <f t="shared" si="31"/>
        <v>0</v>
      </c>
      <c r="AW156" s="21">
        <f t="shared" si="31"/>
        <v>0</v>
      </c>
      <c r="AX156" s="21">
        <f t="shared" si="31"/>
        <v>264.36</v>
      </c>
      <c r="AY156" s="21">
        <f t="shared" si="31"/>
        <v>0</v>
      </c>
      <c r="AZ156" s="21">
        <f t="shared" si="31"/>
        <v>0</v>
      </c>
      <c r="BA156" s="21">
        <f t="shared" si="31"/>
        <v>0</v>
      </c>
      <c r="BB156" s="21">
        <f t="shared" si="31"/>
        <v>607.517</v>
      </c>
    </row>
    <row r="157" spans="1:54" ht="14.25">
      <c r="A157" s="64" t="s">
        <v>35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</row>
    <row r="158" spans="1:54" ht="14.25">
      <c r="A158" s="21">
        <v>278</v>
      </c>
      <c r="B158" s="69" t="s">
        <v>36</v>
      </c>
      <c r="C158" s="69"/>
      <c r="D158" s="21">
        <v>200</v>
      </c>
      <c r="E158" s="21"/>
      <c r="F158" s="21"/>
      <c r="G158" s="21"/>
      <c r="H158" s="21">
        <v>200</v>
      </c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>
        <v>25.4</v>
      </c>
      <c r="W158" s="21"/>
      <c r="X158" s="21"/>
      <c r="Y158" s="22">
        <v>106</v>
      </c>
      <c r="Z158" s="21"/>
      <c r="AA158" s="21"/>
      <c r="AB158" s="21"/>
      <c r="AC158" s="21"/>
      <c r="AD158" s="21">
        <v>0.05</v>
      </c>
      <c r="AE158" s="21"/>
      <c r="AF158" s="21"/>
      <c r="AG158" s="21">
        <v>50</v>
      </c>
      <c r="AH158" s="21"/>
      <c r="AI158" s="21"/>
      <c r="AJ158" s="21"/>
      <c r="AK158" s="21">
        <v>14.7</v>
      </c>
      <c r="AL158" s="21"/>
      <c r="AM158" s="21">
        <v>0.2</v>
      </c>
      <c r="AN158" s="21"/>
      <c r="AO158" s="21"/>
      <c r="AP158" s="21"/>
      <c r="AQ158" s="22">
        <v>16</v>
      </c>
      <c r="AR158" s="21"/>
      <c r="AS158" s="21"/>
      <c r="AT158" s="21">
        <v>0.54</v>
      </c>
      <c r="AU158" s="21"/>
      <c r="AV158" s="21"/>
      <c r="AW158" s="21"/>
      <c r="AX158" s="21">
        <v>5.98</v>
      </c>
      <c r="AY158" s="21"/>
      <c r="AZ158" s="21"/>
      <c r="BA158" s="21"/>
      <c r="BB158" s="21">
        <v>6.9</v>
      </c>
    </row>
    <row r="159" spans="1:54" ht="14.25">
      <c r="A159" s="21"/>
      <c r="B159" s="69" t="s">
        <v>37</v>
      </c>
      <c r="C159" s="69"/>
      <c r="D159" s="21">
        <v>200</v>
      </c>
      <c r="E159" s="21"/>
      <c r="F159" s="21"/>
      <c r="G159" s="21"/>
      <c r="H159" s="21">
        <v>200</v>
      </c>
      <c r="I159" s="21"/>
      <c r="J159" s="21"/>
      <c r="K159" s="21"/>
      <c r="L159" s="21">
        <v>3</v>
      </c>
      <c r="M159" s="21"/>
      <c r="N159" s="21"/>
      <c r="O159" s="21"/>
      <c r="P159" s="21"/>
      <c r="Q159" s="21">
        <v>0.2</v>
      </c>
      <c r="R159" s="21"/>
      <c r="S159" s="21"/>
      <c r="T159" s="21"/>
      <c r="U159" s="21"/>
      <c r="V159" s="21">
        <v>43.6</v>
      </c>
      <c r="W159" s="21"/>
      <c r="X159" s="21"/>
      <c r="Y159" s="22">
        <v>118</v>
      </c>
      <c r="Z159" s="21"/>
      <c r="AA159" s="21"/>
      <c r="AB159" s="21"/>
      <c r="AC159" s="21"/>
      <c r="AD159" s="21">
        <v>0.08</v>
      </c>
      <c r="AE159" s="21"/>
      <c r="AF159" s="21"/>
      <c r="AG159" s="21">
        <v>20</v>
      </c>
      <c r="AH159" s="21"/>
      <c r="AI159" s="21"/>
      <c r="AJ159" s="21"/>
      <c r="AK159" s="21">
        <v>5</v>
      </c>
      <c r="AL159" s="21"/>
      <c r="AM159" s="21">
        <v>0.2</v>
      </c>
      <c r="AN159" s="21"/>
      <c r="AO159" s="21"/>
      <c r="AP159" s="21"/>
      <c r="AQ159" s="22">
        <v>16</v>
      </c>
      <c r="AR159" s="21"/>
      <c r="AS159" s="21"/>
      <c r="AT159" s="21">
        <v>1200</v>
      </c>
      <c r="AU159" s="21"/>
      <c r="AV159" s="21"/>
      <c r="AW159" s="21"/>
      <c r="AX159" s="21">
        <v>9</v>
      </c>
      <c r="AY159" s="21"/>
      <c r="AZ159" s="21"/>
      <c r="BA159" s="21"/>
      <c r="BB159" s="21">
        <v>11</v>
      </c>
    </row>
    <row r="160" spans="1:54" ht="14.25">
      <c r="A160" s="22"/>
      <c r="B160" s="67" t="s">
        <v>71</v>
      </c>
      <c r="C160" s="68"/>
      <c r="D160" s="21">
        <v>100</v>
      </c>
      <c r="E160" s="21"/>
      <c r="F160" s="21"/>
      <c r="G160" s="21"/>
      <c r="H160" s="21">
        <v>100</v>
      </c>
      <c r="I160" s="21"/>
      <c r="J160" s="21"/>
      <c r="K160" s="21"/>
      <c r="L160" s="21">
        <v>3.2</v>
      </c>
      <c r="M160" s="21"/>
      <c r="N160" s="21"/>
      <c r="O160" s="21"/>
      <c r="P160" s="21"/>
      <c r="Q160" s="21">
        <v>8.4</v>
      </c>
      <c r="R160" s="21"/>
      <c r="S160" s="21"/>
      <c r="T160" s="21"/>
      <c r="U160" s="21"/>
      <c r="V160" s="21">
        <v>34.25</v>
      </c>
      <c r="W160" s="21"/>
      <c r="X160" s="21"/>
      <c r="Y160" s="22">
        <v>227.5</v>
      </c>
      <c r="Z160" s="21"/>
      <c r="AA160" s="21"/>
      <c r="AB160" s="21"/>
      <c r="AC160" s="21"/>
      <c r="AD160" s="21">
        <v>0.05</v>
      </c>
      <c r="AE160" s="21"/>
      <c r="AF160" s="21"/>
      <c r="AG160" s="21"/>
      <c r="AH160" s="21"/>
      <c r="AI160" s="21"/>
      <c r="AJ160" s="21"/>
      <c r="AK160" s="21">
        <v>66.5</v>
      </c>
      <c r="AL160" s="21"/>
      <c r="AM160" s="21">
        <v>0.5</v>
      </c>
      <c r="AN160" s="21"/>
      <c r="AO160" s="21"/>
      <c r="AP160" s="21"/>
      <c r="AQ160" s="22">
        <v>12.5</v>
      </c>
      <c r="AR160" s="21"/>
      <c r="AS160" s="21"/>
      <c r="AT160" s="21">
        <v>0.4</v>
      </c>
      <c r="AU160" s="21"/>
      <c r="AV160" s="21"/>
      <c r="AW160" s="21"/>
      <c r="AX160" s="21">
        <v>5</v>
      </c>
      <c r="AY160" s="21"/>
      <c r="AZ160" s="21"/>
      <c r="BA160" s="21"/>
      <c r="BB160" s="21">
        <v>32</v>
      </c>
    </row>
    <row r="161" spans="1:54" ht="14.25">
      <c r="A161" s="22"/>
      <c r="B161" s="67" t="s">
        <v>58</v>
      </c>
      <c r="C161" s="68"/>
      <c r="D161" s="21">
        <v>70</v>
      </c>
      <c r="E161" s="21"/>
      <c r="F161" s="21"/>
      <c r="G161" s="21"/>
      <c r="H161" s="21">
        <v>70</v>
      </c>
      <c r="I161" s="21"/>
      <c r="J161" s="21"/>
      <c r="K161" s="21"/>
      <c r="L161" s="21">
        <v>2.75</v>
      </c>
      <c r="M161" s="21"/>
      <c r="N161" s="21"/>
      <c r="O161" s="21"/>
      <c r="P161" s="21"/>
      <c r="Q161" s="21">
        <v>16.2</v>
      </c>
      <c r="R161" s="21"/>
      <c r="S161" s="21"/>
      <c r="T161" s="21"/>
      <c r="U161" s="21"/>
      <c r="V161" s="21">
        <v>28.05</v>
      </c>
      <c r="W161" s="21"/>
      <c r="X161" s="21"/>
      <c r="Y161" s="22">
        <v>267.5</v>
      </c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2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</row>
    <row r="162" spans="1:54" ht="14.25">
      <c r="A162" s="22"/>
      <c r="B162" s="67" t="s">
        <v>75</v>
      </c>
      <c r="C162" s="68"/>
      <c r="D162" s="21">
        <v>100</v>
      </c>
      <c r="E162" s="21"/>
      <c r="F162" s="21"/>
      <c r="G162" s="21"/>
      <c r="H162" s="21">
        <v>100</v>
      </c>
      <c r="I162" s="21"/>
      <c r="J162" s="21"/>
      <c r="K162" s="21"/>
      <c r="L162" s="21">
        <v>3.95</v>
      </c>
      <c r="M162" s="21"/>
      <c r="N162" s="21"/>
      <c r="O162" s="21"/>
      <c r="P162" s="21"/>
      <c r="Q162" s="21">
        <v>4.7</v>
      </c>
      <c r="R162" s="21"/>
      <c r="S162" s="21"/>
      <c r="T162" s="21"/>
      <c r="U162" s="21"/>
      <c r="V162" s="21">
        <v>27.75</v>
      </c>
      <c r="W162" s="21"/>
      <c r="X162" s="21"/>
      <c r="Y162" s="22">
        <v>169</v>
      </c>
      <c r="Z162" s="21"/>
      <c r="AA162" s="21"/>
      <c r="AB162" s="21"/>
      <c r="AC162" s="21"/>
      <c r="AD162" s="21">
        <v>54.05</v>
      </c>
      <c r="AE162" s="21"/>
      <c r="AF162" s="21"/>
      <c r="AG162" s="21">
        <v>0.055</v>
      </c>
      <c r="AH162" s="21"/>
      <c r="AI162" s="21"/>
      <c r="AJ162" s="21"/>
      <c r="AK162" s="21">
        <v>8.5</v>
      </c>
      <c r="AL162" s="21"/>
      <c r="AM162" s="21">
        <v>2.05</v>
      </c>
      <c r="AN162" s="21"/>
      <c r="AO162" s="21"/>
      <c r="AP162" s="21"/>
      <c r="AQ162" s="22">
        <v>15.5</v>
      </c>
      <c r="AR162" s="21"/>
      <c r="AS162" s="21"/>
      <c r="AT162" s="21">
        <v>0.65</v>
      </c>
      <c r="AU162" s="21"/>
      <c r="AV162" s="21"/>
      <c r="AW162" s="21"/>
      <c r="AX162" s="21">
        <v>6.5</v>
      </c>
      <c r="AY162" s="21"/>
      <c r="AZ162" s="21"/>
      <c r="BA162" s="21"/>
      <c r="BB162" s="21">
        <v>44.5</v>
      </c>
    </row>
    <row r="163" spans="1:54" ht="14.25">
      <c r="A163" s="22"/>
      <c r="B163" s="69" t="s">
        <v>38</v>
      </c>
      <c r="C163" s="69"/>
      <c r="D163" s="22"/>
      <c r="E163" s="22"/>
      <c r="F163" s="22"/>
      <c r="G163" s="22"/>
      <c r="H163" s="22"/>
      <c r="I163" s="22"/>
      <c r="J163" s="22"/>
      <c r="K163" s="22"/>
      <c r="L163" s="22">
        <f>SUM(L158:P162)</f>
        <v>12.899999999999999</v>
      </c>
      <c r="M163" s="22">
        <f aca="true" t="shared" si="32" ref="M163:BB163">SUM(M158:Q162)</f>
        <v>29.499999999999996</v>
      </c>
      <c r="N163" s="22">
        <f t="shared" si="32"/>
        <v>29.499999999999996</v>
      </c>
      <c r="O163" s="22">
        <f t="shared" si="32"/>
        <v>29.499999999999996</v>
      </c>
      <c r="P163" s="22">
        <f t="shared" si="32"/>
        <v>29.499999999999996</v>
      </c>
      <c r="Q163" s="22">
        <f t="shared" si="32"/>
        <v>29.499999999999996</v>
      </c>
      <c r="R163" s="22">
        <f t="shared" si="32"/>
        <v>159.05</v>
      </c>
      <c r="S163" s="22">
        <f t="shared" si="32"/>
        <v>159.05</v>
      </c>
      <c r="T163" s="22">
        <f t="shared" si="32"/>
        <v>159.05</v>
      </c>
      <c r="U163" s="22">
        <f t="shared" si="32"/>
        <v>1047.05</v>
      </c>
      <c r="V163" s="22">
        <f t="shared" si="32"/>
        <v>1047.05</v>
      </c>
      <c r="W163" s="22">
        <f t="shared" si="32"/>
        <v>888</v>
      </c>
      <c r="X163" s="22">
        <f t="shared" si="32"/>
        <v>888</v>
      </c>
      <c r="Y163" s="22">
        <f t="shared" si="32"/>
        <v>888</v>
      </c>
      <c r="Z163" s="22">
        <f t="shared" si="32"/>
        <v>54.23</v>
      </c>
      <c r="AA163" s="22">
        <f t="shared" si="32"/>
        <v>54.23</v>
      </c>
      <c r="AB163" s="22">
        <f t="shared" si="32"/>
        <v>54.23</v>
      </c>
      <c r="AC163" s="22">
        <f t="shared" si="32"/>
        <v>124.285</v>
      </c>
      <c r="AD163" s="22">
        <f t="shared" si="32"/>
        <v>124.285</v>
      </c>
      <c r="AE163" s="22">
        <f t="shared" si="32"/>
        <v>70.055</v>
      </c>
      <c r="AF163" s="22">
        <f t="shared" si="32"/>
        <v>70.055</v>
      </c>
      <c r="AG163" s="22">
        <f t="shared" si="32"/>
        <v>164.755</v>
      </c>
      <c r="AH163" s="22">
        <f t="shared" si="32"/>
        <v>94.7</v>
      </c>
      <c r="AI163" s="22">
        <f t="shared" si="32"/>
        <v>97.64999999999999</v>
      </c>
      <c r="AJ163" s="22">
        <f t="shared" si="32"/>
        <v>97.64999999999999</v>
      </c>
      <c r="AK163" s="22">
        <f t="shared" si="32"/>
        <v>97.64999999999999</v>
      </c>
      <c r="AL163" s="22">
        <f t="shared" si="32"/>
        <v>2.9499999999999997</v>
      </c>
      <c r="AM163" s="22">
        <f t="shared" si="32"/>
        <v>62.949999999999996</v>
      </c>
      <c r="AN163" s="22">
        <f t="shared" si="32"/>
        <v>60</v>
      </c>
      <c r="AO163" s="22">
        <f t="shared" si="32"/>
        <v>60</v>
      </c>
      <c r="AP163" s="22">
        <f t="shared" si="32"/>
        <v>1261.5900000000001</v>
      </c>
      <c r="AQ163" s="22">
        <f t="shared" si="32"/>
        <v>1261.5900000000001</v>
      </c>
      <c r="AR163" s="22">
        <f t="shared" si="32"/>
        <v>1201.5900000000001</v>
      </c>
      <c r="AS163" s="22">
        <f t="shared" si="32"/>
        <v>1201.5900000000001</v>
      </c>
      <c r="AT163" s="22">
        <f t="shared" si="32"/>
        <v>1228.0700000000002</v>
      </c>
      <c r="AU163" s="22">
        <f t="shared" si="32"/>
        <v>26.48</v>
      </c>
      <c r="AV163" s="22">
        <f t="shared" si="32"/>
        <v>26.48</v>
      </c>
      <c r="AW163" s="22">
        <f t="shared" si="32"/>
        <v>26.48</v>
      </c>
      <c r="AX163" s="22">
        <f t="shared" si="32"/>
        <v>120.88</v>
      </c>
      <c r="AY163" s="22">
        <f t="shared" si="32"/>
        <v>94.4</v>
      </c>
      <c r="AZ163" s="22">
        <f t="shared" si="32"/>
        <v>94.4</v>
      </c>
      <c r="BA163" s="22">
        <f t="shared" si="32"/>
        <v>94.4</v>
      </c>
      <c r="BB163" s="22">
        <f t="shared" si="32"/>
        <v>94.4</v>
      </c>
    </row>
    <row r="164" spans="1:54" s="20" customFormat="1" ht="14.25">
      <c r="A164" s="70"/>
      <c r="B164" s="70" t="s">
        <v>39</v>
      </c>
      <c r="C164" s="70"/>
      <c r="D164" s="23"/>
      <c r="E164" s="23"/>
      <c r="F164" s="23"/>
      <c r="G164" s="23"/>
      <c r="H164" s="23"/>
      <c r="I164" s="23"/>
      <c r="J164" s="23"/>
      <c r="K164" s="23"/>
      <c r="L164" s="23">
        <f aca="true" t="shared" si="33" ref="L164:BB164">SUM(L143,L155,L163)</f>
        <v>83.30000000000001</v>
      </c>
      <c r="M164" s="23">
        <f t="shared" si="33"/>
        <v>29.499999999999996</v>
      </c>
      <c r="N164" s="23">
        <f t="shared" si="33"/>
        <v>29.499999999999996</v>
      </c>
      <c r="O164" s="23">
        <f t="shared" si="33"/>
        <v>29.499999999999996</v>
      </c>
      <c r="P164" s="23">
        <f t="shared" si="33"/>
        <v>29.499999999999996</v>
      </c>
      <c r="Q164" s="23">
        <f t="shared" si="33"/>
        <v>75.80099999999999</v>
      </c>
      <c r="R164" s="23">
        <f t="shared" si="33"/>
        <v>159.05</v>
      </c>
      <c r="S164" s="23">
        <f t="shared" si="33"/>
        <v>159.05</v>
      </c>
      <c r="T164" s="23">
        <f t="shared" si="33"/>
        <v>159.05</v>
      </c>
      <c r="U164" s="23">
        <f t="shared" si="33"/>
        <v>1047.05</v>
      </c>
      <c r="V164" s="23">
        <f t="shared" si="33"/>
        <v>1227.75</v>
      </c>
      <c r="W164" s="23">
        <f t="shared" si="33"/>
        <v>888</v>
      </c>
      <c r="X164" s="23">
        <f t="shared" si="33"/>
        <v>888</v>
      </c>
      <c r="Y164" s="23">
        <f t="shared" si="33"/>
        <v>2311.32</v>
      </c>
      <c r="Z164" s="23">
        <f t="shared" si="33"/>
        <v>54.23</v>
      </c>
      <c r="AA164" s="23">
        <f t="shared" si="33"/>
        <v>54.23</v>
      </c>
      <c r="AB164" s="23">
        <f t="shared" si="33"/>
        <v>54.23</v>
      </c>
      <c r="AC164" s="23">
        <f t="shared" si="33"/>
        <v>124.285</v>
      </c>
      <c r="AD164" s="23">
        <f t="shared" si="33"/>
        <v>125.405</v>
      </c>
      <c r="AE164" s="23">
        <f t="shared" si="33"/>
        <v>70.055</v>
      </c>
      <c r="AF164" s="23">
        <f t="shared" si="33"/>
        <v>70.055</v>
      </c>
      <c r="AG164" s="23">
        <f t="shared" si="33"/>
        <v>350.859</v>
      </c>
      <c r="AH164" s="23">
        <f t="shared" si="33"/>
        <v>94.7</v>
      </c>
      <c r="AI164" s="23">
        <f t="shared" si="33"/>
        <v>97.64999999999999</v>
      </c>
      <c r="AJ164" s="23">
        <f t="shared" si="33"/>
        <v>97.64999999999999</v>
      </c>
      <c r="AK164" s="23">
        <f t="shared" si="33"/>
        <v>914.22</v>
      </c>
      <c r="AL164" s="23">
        <f t="shared" si="33"/>
        <v>2.9499999999999997</v>
      </c>
      <c r="AM164" s="23">
        <f t="shared" si="33"/>
        <v>68.988</v>
      </c>
      <c r="AN164" s="23">
        <f t="shared" si="33"/>
        <v>60</v>
      </c>
      <c r="AO164" s="23">
        <f t="shared" si="33"/>
        <v>60</v>
      </c>
      <c r="AP164" s="23">
        <f t="shared" si="33"/>
        <v>1261.5900000000001</v>
      </c>
      <c r="AQ164" s="23">
        <f t="shared" si="33"/>
        <v>1679</v>
      </c>
      <c r="AR164" s="23">
        <f t="shared" si="33"/>
        <v>1201.5900000000001</v>
      </c>
      <c r="AS164" s="23">
        <f t="shared" si="33"/>
        <v>1201.5900000000001</v>
      </c>
      <c r="AT164" s="23">
        <f t="shared" si="33"/>
        <v>1244.5240000000001</v>
      </c>
      <c r="AU164" s="23">
        <f t="shared" si="33"/>
        <v>26.48</v>
      </c>
      <c r="AV164" s="23">
        <f t="shared" si="33"/>
        <v>26.48</v>
      </c>
      <c r="AW164" s="23">
        <f t="shared" si="33"/>
        <v>26.48</v>
      </c>
      <c r="AX164" s="23">
        <f t="shared" si="33"/>
        <v>421.05</v>
      </c>
      <c r="AY164" s="23">
        <f t="shared" si="33"/>
        <v>94.4</v>
      </c>
      <c r="AZ164" s="23">
        <f t="shared" si="33"/>
        <v>94.4</v>
      </c>
      <c r="BA164" s="23">
        <f t="shared" si="33"/>
        <v>94.4</v>
      </c>
      <c r="BB164" s="23">
        <f t="shared" si="33"/>
        <v>827.396</v>
      </c>
    </row>
    <row r="165" spans="1:54" s="20" customFormat="1" ht="14.25">
      <c r="A165" s="70"/>
      <c r="B165" s="70"/>
      <c r="C165" s="70"/>
      <c r="D165" s="23"/>
      <c r="E165" s="23"/>
      <c r="F165" s="23"/>
      <c r="G165" s="23"/>
      <c r="H165" s="23"/>
      <c r="I165" s="23"/>
      <c r="J165" s="23"/>
      <c r="K165" s="23"/>
      <c r="L165" s="23">
        <f>SUM(L144,L156,L163)</f>
        <v>89.12</v>
      </c>
      <c r="M165" s="23">
        <f aca="true" t="shared" si="34" ref="M165:BB165">SUM(M144,M156,M163)</f>
        <v>29.499999999999996</v>
      </c>
      <c r="N165" s="23">
        <f t="shared" si="34"/>
        <v>29.499999999999996</v>
      </c>
      <c r="O165" s="23">
        <f t="shared" si="34"/>
        <v>29.499999999999996</v>
      </c>
      <c r="P165" s="23">
        <f t="shared" si="34"/>
        <v>29.499999999999996</v>
      </c>
      <c r="Q165" s="23">
        <f t="shared" si="34"/>
        <v>80.791</v>
      </c>
      <c r="R165" s="23">
        <f t="shared" si="34"/>
        <v>159.05</v>
      </c>
      <c r="S165" s="23">
        <f t="shared" si="34"/>
        <v>159.05</v>
      </c>
      <c r="T165" s="23">
        <f t="shared" si="34"/>
        <v>159.05</v>
      </c>
      <c r="U165" s="23">
        <f t="shared" si="34"/>
        <v>1047.05</v>
      </c>
      <c r="V165" s="23">
        <f t="shared" si="34"/>
        <v>1241.9299999999998</v>
      </c>
      <c r="W165" s="23">
        <f t="shared" si="34"/>
        <v>888</v>
      </c>
      <c r="X165" s="23">
        <f t="shared" si="34"/>
        <v>888</v>
      </c>
      <c r="Y165" s="23">
        <f t="shared" si="34"/>
        <v>2436</v>
      </c>
      <c r="Z165" s="23">
        <f t="shared" si="34"/>
        <v>54.23</v>
      </c>
      <c r="AA165" s="23">
        <f t="shared" si="34"/>
        <v>54.23</v>
      </c>
      <c r="AB165" s="23">
        <f t="shared" si="34"/>
        <v>54.23</v>
      </c>
      <c r="AC165" s="23">
        <f t="shared" si="34"/>
        <v>124.285</v>
      </c>
      <c r="AD165" s="23">
        <f t="shared" si="34"/>
        <v>125.52199999999999</v>
      </c>
      <c r="AE165" s="23">
        <f t="shared" si="34"/>
        <v>70.055</v>
      </c>
      <c r="AF165" s="23">
        <f t="shared" si="34"/>
        <v>70.055</v>
      </c>
      <c r="AG165" s="23">
        <f t="shared" si="34"/>
        <v>343.69399999999996</v>
      </c>
      <c r="AH165" s="23">
        <f t="shared" si="34"/>
        <v>94.7</v>
      </c>
      <c r="AI165" s="23">
        <f t="shared" si="34"/>
        <v>97.64999999999999</v>
      </c>
      <c r="AJ165" s="23">
        <f t="shared" si="34"/>
        <v>97.64999999999999</v>
      </c>
      <c r="AK165" s="23">
        <f t="shared" si="34"/>
        <v>1066.5400000000002</v>
      </c>
      <c r="AL165" s="23">
        <f t="shared" si="34"/>
        <v>2.9499999999999997</v>
      </c>
      <c r="AM165" s="23">
        <f t="shared" si="34"/>
        <v>69.47</v>
      </c>
      <c r="AN165" s="23">
        <f t="shared" si="34"/>
        <v>60</v>
      </c>
      <c r="AO165" s="23">
        <f t="shared" si="34"/>
        <v>60</v>
      </c>
      <c r="AP165" s="23">
        <f t="shared" si="34"/>
        <v>1261.5900000000001</v>
      </c>
      <c r="AQ165" s="23">
        <f t="shared" si="34"/>
        <v>1709.765</v>
      </c>
      <c r="AR165" s="23">
        <f t="shared" si="34"/>
        <v>1201.5900000000001</v>
      </c>
      <c r="AS165" s="23">
        <f t="shared" si="34"/>
        <v>1201.5900000000001</v>
      </c>
      <c r="AT165" s="23">
        <f t="shared" si="34"/>
        <v>1246.3015000000003</v>
      </c>
      <c r="AU165" s="23">
        <f t="shared" si="34"/>
        <v>26.48</v>
      </c>
      <c r="AV165" s="23">
        <f t="shared" si="34"/>
        <v>26.48</v>
      </c>
      <c r="AW165" s="23">
        <f t="shared" si="34"/>
        <v>26.48</v>
      </c>
      <c r="AX165" s="23">
        <f t="shared" si="34"/>
        <v>441.78000000000003</v>
      </c>
      <c r="AY165" s="23">
        <f t="shared" si="34"/>
        <v>94.4</v>
      </c>
      <c r="AZ165" s="23">
        <f t="shared" si="34"/>
        <v>94.4</v>
      </c>
      <c r="BA165" s="23">
        <f t="shared" si="34"/>
        <v>94.4</v>
      </c>
      <c r="BB165" s="23">
        <f t="shared" si="34"/>
        <v>882.277</v>
      </c>
    </row>
    <row r="166" spans="1:54" s="20" customFormat="1" ht="14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</row>
    <row r="167" spans="1:54" s="20" customFormat="1" ht="14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</row>
    <row r="168" spans="1:54" s="20" customFormat="1" ht="14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</row>
    <row r="169" spans="1:54" s="20" customFormat="1" ht="14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</row>
    <row r="170" spans="1:54" ht="15" thickBot="1">
      <c r="A170" s="62" t="s">
        <v>76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</row>
    <row r="171" spans="1:54" ht="15" thickBot="1">
      <c r="A171" s="74" t="s">
        <v>1</v>
      </c>
      <c r="B171" s="65" t="s">
        <v>2</v>
      </c>
      <c r="C171" s="76"/>
      <c r="D171" s="60" t="s">
        <v>3</v>
      </c>
      <c r="E171" s="61"/>
      <c r="F171" s="61"/>
      <c r="G171" s="61"/>
      <c r="H171" s="61"/>
      <c r="I171" s="31"/>
      <c r="J171" s="31"/>
      <c r="K171" s="32"/>
      <c r="L171" s="60" t="s">
        <v>4</v>
      </c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30"/>
      <c r="X171" s="33"/>
      <c r="Y171" s="65" t="s">
        <v>5</v>
      </c>
      <c r="Z171" s="34"/>
      <c r="AA171" s="34"/>
      <c r="AB171" s="34"/>
      <c r="AC171" s="28"/>
      <c r="AD171" s="60" t="s">
        <v>6</v>
      </c>
      <c r="AE171" s="61"/>
      <c r="AF171" s="61"/>
      <c r="AG171" s="61"/>
      <c r="AH171" s="61"/>
      <c r="AI171" s="61"/>
      <c r="AJ171" s="61"/>
      <c r="AK171" s="61"/>
      <c r="AL171" s="61"/>
      <c r="AM171" s="61"/>
      <c r="AN171" s="30"/>
      <c r="AO171" s="30"/>
      <c r="AP171" s="33"/>
      <c r="AQ171" s="60" t="s">
        <v>7</v>
      </c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</row>
    <row r="172" spans="1:54" ht="26.25" thickBot="1">
      <c r="A172" s="75"/>
      <c r="B172" s="66"/>
      <c r="C172" s="77"/>
      <c r="D172" s="29" t="s">
        <v>8</v>
      </c>
      <c r="E172" s="30"/>
      <c r="F172" s="30"/>
      <c r="G172" s="33"/>
      <c r="H172" s="29" t="s">
        <v>9</v>
      </c>
      <c r="I172" s="30"/>
      <c r="J172" s="30"/>
      <c r="K172" s="33"/>
      <c r="L172" s="29" t="s">
        <v>10</v>
      </c>
      <c r="M172" s="30"/>
      <c r="N172" s="30"/>
      <c r="O172" s="30"/>
      <c r="P172" s="33"/>
      <c r="Q172" s="29" t="s">
        <v>11</v>
      </c>
      <c r="R172" s="30"/>
      <c r="S172" s="30"/>
      <c r="T172" s="30"/>
      <c r="U172" s="33"/>
      <c r="V172" s="29" t="s">
        <v>12</v>
      </c>
      <c r="W172" s="30"/>
      <c r="X172" s="33"/>
      <c r="Y172" s="66"/>
      <c r="Z172" s="36"/>
      <c r="AA172" s="36"/>
      <c r="AB172" s="36"/>
      <c r="AC172" s="35"/>
      <c r="AD172" s="29" t="s">
        <v>13</v>
      </c>
      <c r="AE172" s="30"/>
      <c r="AF172" s="33"/>
      <c r="AG172" s="29" t="s">
        <v>14</v>
      </c>
      <c r="AH172" s="30"/>
      <c r="AI172" s="30"/>
      <c r="AJ172" s="33"/>
      <c r="AK172" s="29" t="s">
        <v>15</v>
      </c>
      <c r="AL172" s="33"/>
      <c r="AM172" s="29" t="s">
        <v>16</v>
      </c>
      <c r="AN172" s="30"/>
      <c r="AO172" s="30"/>
      <c r="AP172" s="33"/>
      <c r="AQ172" s="29" t="s">
        <v>17</v>
      </c>
      <c r="AR172" s="30"/>
      <c r="AS172" s="33"/>
      <c r="AT172" s="29" t="s">
        <v>18</v>
      </c>
      <c r="AU172" s="30"/>
      <c r="AV172" s="30"/>
      <c r="AW172" s="33"/>
      <c r="AX172" s="29" t="s">
        <v>19</v>
      </c>
      <c r="AY172" s="30"/>
      <c r="AZ172" s="30"/>
      <c r="BA172" s="33"/>
      <c r="BB172" s="29" t="s">
        <v>20</v>
      </c>
    </row>
    <row r="173" spans="1:54" ht="14.25">
      <c r="A173" s="64" t="s">
        <v>21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</row>
    <row r="174" spans="1:54" ht="14.25">
      <c r="A174" s="22"/>
      <c r="B174" s="69" t="s">
        <v>55</v>
      </c>
      <c r="C174" s="69"/>
      <c r="D174" s="22">
        <v>50</v>
      </c>
      <c r="E174" s="22"/>
      <c r="F174" s="22"/>
      <c r="G174" s="22"/>
      <c r="H174" s="22">
        <v>50</v>
      </c>
      <c r="I174" s="22"/>
      <c r="J174" s="22"/>
      <c r="K174" s="22"/>
      <c r="L174" s="22">
        <v>3.75</v>
      </c>
      <c r="M174" s="22"/>
      <c r="N174" s="22"/>
      <c r="O174" s="22"/>
      <c r="P174" s="22"/>
      <c r="Q174" s="22">
        <v>4.9</v>
      </c>
      <c r="R174" s="22"/>
      <c r="S174" s="22"/>
      <c r="T174" s="22"/>
      <c r="U174" s="22"/>
      <c r="V174" s="22">
        <v>37.2</v>
      </c>
      <c r="W174" s="22"/>
      <c r="X174" s="22"/>
      <c r="Y174" s="22">
        <v>208.5</v>
      </c>
      <c r="Z174" s="22"/>
      <c r="AA174" s="22"/>
      <c r="AB174" s="22"/>
      <c r="AC174" s="22"/>
      <c r="AD174" s="22">
        <v>0.04</v>
      </c>
      <c r="AE174" s="22"/>
      <c r="AF174" s="22"/>
      <c r="AG174" s="22">
        <v>2.15</v>
      </c>
      <c r="AH174" s="22"/>
      <c r="AI174" s="22"/>
      <c r="AJ174" s="22"/>
      <c r="AK174" s="22">
        <v>5.5</v>
      </c>
      <c r="AL174" s="22"/>
      <c r="AM174" s="22">
        <v>1.75</v>
      </c>
      <c r="AN174" s="22"/>
      <c r="AO174" s="22"/>
      <c r="AP174" s="22"/>
      <c r="AQ174" s="22">
        <v>14.5</v>
      </c>
      <c r="AR174" s="22"/>
      <c r="AS174" s="22"/>
      <c r="AT174" s="22">
        <v>1.05</v>
      </c>
      <c r="AU174" s="22"/>
      <c r="AV174" s="22"/>
      <c r="AW174" s="22"/>
      <c r="AX174" s="22">
        <v>10</v>
      </c>
      <c r="AY174" s="22"/>
      <c r="AZ174" s="22"/>
      <c r="BA174" s="22"/>
      <c r="BB174" s="22">
        <v>45</v>
      </c>
    </row>
    <row r="175" spans="1:54" ht="14.25">
      <c r="A175" s="22">
        <v>277</v>
      </c>
      <c r="B175" s="69" t="s">
        <v>23</v>
      </c>
      <c r="C175" s="69"/>
      <c r="D175" s="22">
        <v>200</v>
      </c>
      <c r="E175" s="22"/>
      <c r="F175" s="22"/>
      <c r="G175" s="22"/>
      <c r="H175" s="22">
        <v>200</v>
      </c>
      <c r="I175" s="22"/>
      <c r="J175" s="22"/>
      <c r="K175" s="22"/>
      <c r="L175" s="22">
        <v>0.1</v>
      </c>
      <c r="M175" s="22"/>
      <c r="N175" s="22"/>
      <c r="O175" s="22"/>
      <c r="P175" s="22"/>
      <c r="Q175" s="22">
        <v>0.02</v>
      </c>
      <c r="R175" s="22"/>
      <c r="S175" s="22"/>
      <c r="T175" s="22"/>
      <c r="U175" s="22"/>
      <c r="V175" s="22">
        <v>9.9</v>
      </c>
      <c r="W175" s="22"/>
      <c r="X175" s="22"/>
      <c r="Y175" s="22">
        <v>35</v>
      </c>
      <c r="Z175" s="22"/>
      <c r="AA175" s="22"/>
      <c r="AB175" s="22"/>
      <c r="AC175" s="22"/>
      <c r="AD175" s="22">
        <v>0.05</v>
      </c>
      <c r="AE175" s="22"/>
      <c r="AF175" s="22"/>
      <c r="AG175" s="22">
        <v>50</v>
      </c>
      <c r="AH175" s="22"/>
      <c r="AI175" s="22"/>
      <c r="AJ175" s="22"/>
      <c r="AK175" s="22"/>
      <c r="AL175" s="22"/>
      <c r="AM175" s="22"/>
      <c r="AN175" s="22"/>
      <c r="AO175" s="22"/>
      <c r="AP175" s="22"/>
      <c r="AQ175" s="22">
        <v>0.26</v>
      </c>
      <c r="AR175" s="22"/>
      <c r="AS175" s="22"/>
      <c r="AT175" s="22">
        <v>0.04</v>
      </c>
      <c r="AU175" s="22"/>
      <c r="AV175" s="22"/>
      <c r="AW175" s="22"/>
      <c r="AX175" s="22">
        <v>3</v>
      </c>
      <c r="AY175" s="22"/>
      <c r="AZ175" s="22"/>
      <c r="BA175" s="22"/>
      <c r="BB175" s="42">
        <v>4</v>
      </c>
    </row>
    <row r="176" spans="1:54" ht="14.25">
      <c r="A176" s="22"/>
      <c r="B176" s="67" t="s">
        <v>75</v>
      </c>
      <c r="C176" s="68"/>
      <c r="D176" s="21">
        <v>100</v>
      </c>
      <c r="E176" s="21"/>
      <c r="F176" s="21"/>
      <c r="G176" s="21"/>
      <c r="H176" s="21">
        <v>100</v>
      </c>
      <c r="I176" s="21"/>
      <c r="J176" s="21"/>
      <c r="K176" s="21"/>
      <c r="L176" s="21">
        <v>3.95</v>
      </c>
      <c r="M176" s="21"/>
      <c r="N176" s="21"/>
      <c r="O176" s="21"/>
      <c r="P176" s="21"/>
      <c r="Q176" s="21">
        <v>4.7</v>
      </c>
      <c r="R176" s="21"/>
      <c r="S176" s="21"/>
      <c r="T176" s="21"/>
      <c r="U176" s="21"/>
      <c r="V176" s="21">
        <v>27.75</v>
      </c>
      <c r="W176" s="21"/>
      <c r="X176" s="21"/>
      <c r="Y176" s="22">
        <v>169</v>
      </c>
      <c r="Z176" s="21"/>
      <c r="AA176" s="21"/>
      <c r="AB176" s="21"/>
      <c r="AC176" s="21"/>
      <c r="AD176" s="21">
        <v>54.05</v>
      </c>
      <c r="AE176" s="21"/>
      <c r="AF176" s="21"/>
      <c r="AG176" s="21">
        <v>0.055</v>
      </c>
      <c r="AH176" s="21"/>
      <c r="AI176" s="21"/>
      <c r="AJ176" s="21"/>
      <c r="AK176" s="21">
        <v>8.5</v>
      </c>
      <c r="AL176" s="21"/>
      <c r="AM176" s="21">
        <v>2.05</v>
      </c>
      <c r="AN176" s="21"/>
      <c r="AO176" s="21"/>
      <c r="AP176" s="21"/>
      <c r="AQ176" s="22">
        <v>15.5</v>
      </c>
      <c r="AR176" s="21"/>
      <c r="AS176" s="21"/>
      <c r="AT176" s="21">
        <v>0.65</v>
      </c>
      <c r="AU176" s="21"/>
      <c r="AV176" s="21"/>
      <c r="AW176" s="21"/>
      <c r="AX176" s="21">
        <v>6.5</v>
      </c>
      <c r="AY176" s="21"/>
      <c r="AZ176" s="21"/>
      <c r="BA176" s="21"/>
      <c r="BB176" s="21">
        <v>44.5</v>
      </c>
    </row>
    <row r="177" spans="1:54" ht="14.25">
      <c r="A177" s="21"/>
      <c r="B177" s="67" t="s">
        <v>38</v>
      </c>
      <c r="C177" s="68"/>
      <c r="D177" s="21"/>
      <c r="E177" s="21"/>
      <c r="F177" s="21"/>
      <c r="G177" s="21"/>
      <c r="H177" s="21"/>
      <c r="I177" s="21"/>
      <c r="J177" s="21"/>
      <c r="K177" s="21"/>
      <c r="L177" s="21">
        <f>SUM(L174:L176)</f>
        <v>7.800000000000001</v>
      </c>
      <c r="M177" s="21">
        <f aca="true" t="shared" si="35" ref="M177:BB177">SUM(M174:M176)</f>
        <v>0</v>
      </c>
      <c r="N177" s="21">
        <f t="shared" si="35"/>
        <v>0</v>
      </c>
      <c r="O177" s="21">
        <f t="shared" si="35"/>
        <v>0</v>
      </c>
      <c r="P177" s="21">
        <f t="shared" si="35"/>
        <v>0</v>
      </c>
      <c r="Q177" s="21">
        <f t="shared" si="35"/>
        <v>9.620000000000001</v>
      </c>
      <c r="R177" s="21">
        <f t="shared" si="35"/>
        <v>0</v>
      </c>
      <c r="S177" s="21">
        <f t="shared" si="35"/>
        <v>0</v>
      </c>
      <c r="T177" s="21">
        <f t="shared" si="35"/>
        <v>0</v>
      </c>
      <c r="U177" s="21">
        <f t="shared" si="35"/>
        <v>0</v>
      </c>
      <c r="V177" s="21">
        <f t="shared" si="35"/>
        <v>74.85</v>
      </c>
      <c r="W177" s="21">
        <f t="shared" si="35"/>
        <v>0</v>
      </c>
      <c r="X177" s="21">
        <f t="shared" si="35"/>
        <v>0</v>
      </c>
      <c r="Y177" s="21">
        <f t="shared" si="35"/>
        <v>412.5</v>
      </c>
      <c r="Z177" s="21">
        <f t="shared" si="35"/>
        <v>0</v>
      </c>
      <c r="AA177" s="21">
        <f t="shared" si="35"/>
        <v>0</v>
      </c>
      <c r="AB177" s="21">
        <f t="shared" si="35"/>
        <v>0</v>
      </c>
      <c r="AC177" s="21">
        <f t="shared" si="35"/>
        <v>0</v>
      </c>
      <c r="AD177" s="21">
        <f t="shared" si="35"/>
        <v>54.14</v>
      </c>
      <c r="AE177" s="21">
        <f t="shared" si="35"/>
        <v>0</v>
      </c>
      <c r="AF177" s="21">
        <f t="shared" si="35"/>
        <v>0</v>
      </c>
      <c r="AG177" s="21">
        <f t="shared" si="35"/>
        <v>52.205</v>
      </c>
      <c r="AH177" s="21">
        <f t="shared" si="35"/>
        <v>0</v>
      </c>
      <c r="AI177" s="21">
        <f t="shared" si="35"/>
        <v>0</v>
      </c>
      <c r="AJ177" s="21">
        <f t="shared" si="35"/>
        <v>0</v>
      </c>
      <c r="AK177" s="21">
        <f t="shared" si="35"/>
        <v>14</v>
      </c>
      <c r="AL177" s="21">
        <f t="shared" si="35"/>
        <v>0</v>
      </c>
      <c r="AM177" s="21">
        <f t="shared" si="35"/>
        <v>3.8</v>
      </c>
      <c r="AN177" s="21">
        <f t="shared" si="35"/>
        <v>0</v>
      </c>
      <c r="AO177" s="21">
        <f t="shared" si="35"/>
        <v>0</v>
      </c>
      <c r="AP177" s="21">
        <f t="shared" si="35"/>
        <v>0</v>
      </c>
      <c r="AQ177" s="21">
        <f t="shared" si="35"/>
        <v>30.259999999999998</v>
      </c>
      <c r="AR177" s="21">
        <f t="shared" si="35"/>
        <v>0</v>
      </c>
      <c r="AS177" s="21">
        <f t="shared" si="35"/>
        <v>0</v>
      </c>
      <c r="AT177" s="21">
        <f t="shared" si="35"/>
        <v>1.7400000000000002</v>
      </c>
      <c r="AU177" s="21">
        <f t="shared" si="35"/>
        <v>0</v>
      </c>
      <c r="AV177" s="21">
        <f t="shared" si="35"/>
        <v>0</v>
      </c>
      <c r="AW177" s="21">
        <f t="shared" si="35"/>
        <v>0</v>
      </c>
      <c r="AX177" s="21">
        <f t="shared" si="35"/>
        <v>19.5</v>
      </c>
      <c r="AY177" s="21">
        <f t="shared" si="35"/>
        <v>0</v>
      </c>
      <c r="AZ177" s="21">
        <f t="shared" si="35"/>
        <v>0</v>
      </c>
      <c r="BA177" s="21">
        <f t="shared" si="35"/>
        <v>0</v>
      </c>
      <c r="BB177" s="21">
        <f t="shared" si="35"/>
        <v>93.5</v>
      </c>
    </row>
    <row r="178" spans="1:54" ht="14.25">
      <c r="A178" s="21"/>
      <c r="B178" s="69"/>
      <c r="C178" s="69"/>
      <c r="D178" s="21"/>
      <c r="E178" s="21"/>
      <c r="F178" s="21"/>
      <c r="G178" s="21"/>
      <c r="H178" s="21"/>
      <c r="I178" s="21"/>
      <c r="J178" s="21"/>
      <c r="K178" s="21"/>
      <c r="L178" s="21">
        <f>SUM(L174:L176)</f>
        <v>7.800000000000001</v>
      </c>
      <c r="M178" s="21">
        <f aca="true" t="shared" si="36" ref="M178:BB178">SUM(M174:M176)</f>
        <v>0</v>
      </c>
      <c r="N178" s="21">
        <f t="shared" si="36"/>
        <v>0</v>
      </c>
      <c r="O178" s="21">
        <f t="shared" si="36"/>
        <v>0</v>
      </c>
      <c r="P178" s="21">
        <f t="shared" si="36"/>
        <v>0</v>
      </c>
      <c r="Q178" s="21">
        <f t="shared" si="36"/>
        <v>9.620000000000001</v>
      </c>
      <c r="R178" s="21">
        <f t="shared" si="36"/>
        <v>0</v>
      </c>
      <c r="S178" s="21">
        <f t="shared" si="36"/>
        <v>0</v>
      </c>
      <c r="T178" s="21">
        <f t="shared" si="36"/>
        <v>0</v>
      </c>
      <c r="U178" s="21">
        <f t="shared" si="36"/>
        <v>0</v>
      </c>
      <c r="V178" s="21">
        <f t="shared" si="36"/>
        <v>74.85</v>
      </c>
      <c r="W178" s="21">
        <f t="shared" si="36"/>
        <v>0</v>
      </c>
      <c r="X178" s="21">
        <f t="shared" si="36"/>
        <v>0</v>
      </c>
      <c r="Y178" s="21">
        <f t="shared" si="36"/>
        <v>412.5</v>
      </c>
      <c r="Z178" s="21">
        <f t="shared" si="36"/>
        <v>0</v>
      </c>
      <c r="AA178" s="21">
        <f t="shared" si="36"/>
        <v>0</v>
      </c>
      <c r="AB178" s="21">
        <f t="shared" si="36"/>
        <v>0</v>
      </c>
      <c r="AC178" s="21">
        <f t="shared" si="36"/>
        <v>0</v>
      </c>
      <c r="AD178" s="21">
        <f t="shared" si="36"/>
        <v>54.14</v>
      </c>
      <c r="AE178" s="21">
        <f t="shared" si="36"/>
        <v>0</v>
      </c>
      <c r="AF178" s="21">
        <f t="shared" si="36"/>
        <v>0</v>
      </c>
      <c r="AG178" s="21">
        <f t="shared" si="36"/>
        <v>52.205</v>
      </c>
      <c r="AH178" s="21">
        <f t="shared" si="36"/>
        <v>0</v>
      </c>
      <c r="AI178" s="21">
        <f t="shared" si="36"/>
        <v>0</v>
      </c>
      <c r="AJ178" s="21">
        <f t="shared" si="36"/>
        <v>0</v>
      </c>
      <c r="AK178" s="21">
        <f t="shared" si="36"/>
        <v>14</v>
      </c>
      <c r="AL178" s="21">
        <f t="shared" si="36"/>
        <v>0</v>
      </c>
      <c r="AM178" s="21">
        <f t="shared" si="36"/>
        <v>3.8</v>
      </c>
      <c r="AN178" s="21">
        <f t="shared" si="36"/>
        <v>0</v>
      </c>
      <c r="AO178" s="21">
        <f t="shared" si="36"/>
        <v>0</v>
      </c>
      <c r="AP178" s="21">
        <f t="shared" si="36"/>
        <v>0</v>
      </c>
      <c r="AQ178" s="21">
        <f t="shared" si="36"/>
        <v>30.259999999999998</v>
      </c>
      <c r="AR178" s="21">
        <f t="shared" si="36"/>
        <v>0</v>
      </c>
      <c r="AS178" s="21">
        <f t="shared" si="36"/>
        <v>0</v>
      </c>
      <c r="AT178" s="21">
        <f t="shared" si="36"/>
        <v>1.7400000000000002</v>
      </c>
      <c r="AU178" s="21">
        <f t="shared" si="36"/>
        <v>0</v>
      </c>
      <c r="AV178" s="21">
        <f t="shared" si="36"/>
        <v>0</v>
      </c>
      <c r="AW178" s="21">
        <f t="shared" si="36"/>
        <v>0</v>
      </c>
      <c r="AX178" s="21">
        <f t="shared" si="36"/>
        <v>19.5</v>
      </c>
      <c r="AY178" s="21">
        <f t="shared" si="36"/>
        <v>0</v>
      </c>
      <c r="AZ178" s="21">
        <f t="shared" si="36"/>
        <v>0</v>
      </c>
      <c r="BA178" s="21">
        <f t="shared" si="36"/>
        <v>0</v>
      </c>
      <c r="BB178" s="21">
        <f t="shared" si="36"/>
        <v>93.5</v>
      </c>
    </row>
    <row r="179" spans="1:54" ht="15" thickBot="1">
      <c r="A179" s="62" t="s">
        <v>28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</row>
    <row r="180" spans="1:54" ht="14.25">
      <c r="A180" s="64">
        <v>15</v>
      </c>
      <c r="B180" s="69" t="s">
        <v>42</v>
      </c>
      <c r="C180" s="69"/>
      <c r="D180" s="22">
        <v>60</v>
      </c>
      <c r="E180" s="22"/>
      <c r="F180" s="22"/>
      <c r="G180" s="22"/>
      <c r="H180" s="22">
        <v>80</v>
      </c>
      <c r="I180" s="22"/>
      <c r="J180" s="22"/>
      <c r="K180" s="22"/>
      <c r="L180" s="22">
        <v>0.59</v>
      </c>
      <c r="M180" s="22"/>
      <c r="N180" s="22"/>
      <c r="O180" s="22"/>
      <c r="P180" s="22"/>
      <c r="Q180" s="22">
        <v>3.69</v>
      </c>
      <c r="R180" s="22"/>
      <c r="S180" s="22"/>
      <c r="T180" s="22"/>
      <c r="U180" s="22"/>
      <c r="V180" s="22">
        <v>2.24</v>
      </c>
      <c r="W180" s="22"/>
      <c r="X180" s="22"/>
      <c r="Y180" s="22">
        <v>44.52</v>
      </c>
      <c r="Z180" s="22"/>
      <c r="AA180" s="22"/>
      <c r="AB180" s="22"/>
      <c r="AC180" s="22"/>
      <c r="AD180" s="22">
        <v>0.03</v>
      </c>
      <c r="AE180" s="22"/>
      <c r="AF180" s="22"/>
      <c r="AG180" s="22">
        <v>10.06</v>
      </c>
      <c r="AH180" s="22"/>
      <c r="AI180" s="22"/>
      <c r="AJ180" s="22"/>
      <c r="AK180" s="22">
        <v>78.6</v>
      </c>
      <c r="AL180" s="22"/>
      <c r="AM180" s="22">
        <v>0.3</v>
      </c>
      <c r="AN180" s="22"/>
      <c r="AO180" s="22"/>
      <c r="AP180" s="22"/>
      <c r="AQ180" s="22">
        <v>11.21</v>
      </c>
      <c r="AR180" s="22"/>
      <c r="AS180" s="22"/>
      <c r="AT180" s="22">
        <v>0.44</v>
      </c>
      <c r="AU180" s="22"/>
      <c r="AV180" s="22"/>
      <c r="AW180" s="22"/>
      <c r="AX180" s="22">
        <v>8.2</v>
      </c>
      <c r="AY180" s="22"/>
      <c r="AZ180" s="22"/>
      <c r="BA180" s="22"/>
      <c r="BB180" s="22">
        <v>0.396</v>
      </c>
    </row>
    <row r="181" spans="1:54" ht="15" thickBot="1">
      <c r="A181" s="62"/>
      <c r="B181" s="69"/>
      <c r="C181" s="69"/>
      <c r="D181" s="22"/>
      <c r="E181" s="22"/>
      <c r="F181" s="22"/>
      <c r="G181" s="22"/>
      <c r="H181" s="22"/>
      <c r="I181" s="22"/>
      <c r="J181" s="22"/>
      <c r="K181" s="22"/>
      <c r="L181" s="22">
        <v>0.98</v>
      </c>
      <c r="M181" s="22"/>
      <c r="N181" s="22"/>
      <c r="O181" s="22"/>
      <c r="P181" s="22"/>
      <c r="Q181" s="22">
        <v>6.15</v>
      </c>
      <c r="R181" s="22"/>
      <c r="S181" s="22"/>
      <c r="T181" s="22"/>
      <c r="U181" s="22"/>
      <c r="V181" s="22">
        <v>3.73</v>
      </c>
      <c r="W181" s="22"/>
      <c r="X181" s="22"/>
      <c r="Y181" s="22">
        <v>74.2</v>
      </c>
      <c r="Z181" s="22"/>
      <c r="AA181" s="22"/>
      <c r="AB181" s="22"/>
      <c r="AC181" s="22"/>
      <c r="AD181" s="22">
        <v>0.05</v>
      </c>
      <c r="AE181" s="22"/>
      <c r="AF181" s="22"/>
      <c r="AG181" s="22">
        <v>16.76</v>
      </c>
      <c r="AH181" s="22"/>
      <c r="AI181" s="22"/>
      <c r="AJ181" s="22"/>
      <c r="AK181" s="22">
        <v>131</v>
      </c>
      <c r="AL181" s="22"/>
      <c r="AM181" s="22">
        <v>0.5</v>
      </c>
      <c r="AN181" s="22"/>
      <c r="AO181" s="22"/>
      <c r="AP181" s="22"/>
      <c r="AQ181" s="22">
        <v>18.68</v>
      </c>
      <c r="AR181" s="22"/>
      <c r="AS181" s="22"/>
      <c r="AT181" s="22">
        <v>0.74</v>
      </c>
      <c r="AU181" s="22"/>
      <c r="AV181" s="22"/>
      <c r="AW181" s="22"/>
      <c r="AX181" s="22">
        <v>13.67</v>
      </c>
      <c r="AY181" s="22"/>
      <c r="AZ181" s="22"/>
      <c r="BA181" s="22"/>
      <c r="BB181" s="22">
        <v>0.667</v>
      </c>
    </row>
    <row r="182" spans="1:54" ht="14.25">
      <c r="A182" s="64">
        <v>119</v>
      </c>
      <c r="B182" s="69" t="s">
        <v>77</v>
      </c>
      <c r="C182" s="69"/>
      <c r="D182" s="22">
        <v>200</v>
      </c>
      <c r="E182" s="22"/>
      <c r="F182" s="22"/>
      <c r="G182" s="22"/>
      <c r="H182" s="22">
        <v>250</v>
      </c>
      <c r="I182" s="22"/>
      <c r="J182" s="22"/>
      <c r="K182" s="22"/>
      <c r="L182" s="22">
        <v>14.6</v>
      </c>
      <c r="M182" s="22"/>
      <c r="N182" s="22"/>
      <c r="O182" s="22"/>
      <c r="P182" s="22"/>
      <c r="Q182" s="22">
        <v>3.8</v>
      </c>
      <c r="R182" s="22"/>
      <c r="S182" s="22"/>
      <c r="T182" s="22"/>
      <c r="U182" s="22"/>
      <c r="V182" s="22">
        <v>18.2</v>
      </c>
      <c r="W182" s="22"/>
      <c r="X182" s="22"/>
      <c r="Y182" s="22">
        <v>161.2</v>
      </c>
      <c r="Z182" s="22"/>
      <c r="AA182" s="22"/>
      <c r="AB182" s="22"/>
      <c r="AC182" s="22"/>
      <c r="AD182" s="22">
        <v>0.24</v>
      </c>
      <c r="AE182" s="22"/>
      <c r="AF182" s="22"/>
      <c r="AG182" s="22">
        <v>23.38</v>
      </c>
      <c r="AH182" s="22"/>
      <c r="AI182" s="22"/>
      <c r="AJ182" s="22"/>
      <c r="AK182" s="22">
        <v>177.2</v>
      </c>
      <c r="AL182" s="22"/>
      <c r="AM182" s="22">
        <v>0.968</v>
      </c>
      <c r="AN182" s="22"/>
      <c r="AO182" s="22"/>
      <c r="AP182" s="22"/>
      <c r="AQ182" s="22">
        <v>34.7</v>
      </c>
      <c r="AR182" s="22"/>
      <c r="AS182" s="22"/>
      <c r="AT182" s="22">
        <v>3.23</v>
      </c>
      <c r="AU182" s="22"/>
      <c r="AV182" s="22"/>
      <c r="AW182" s="22"/>
      <c r="AX182" s="22">
        <v>26.14</v>
      </c>
      <c r="AY182" s="22"/>
      <c r="AZ182" s="22"/>
      <c r="BA182" s="22"/>
      <c r="BB182" s="22">
        <v>150.6</v>
      </c>
    </row>
    <row r="183" spans="1:54" ht="15" thickBot="1">
      <c r="A183" s="62"/>
      <c r="B183" s="69"/>
      <c r="C183" s="69"/>
      <c r="D183" s="22"/>
      <c r="E183" s="22"/>
      <c r="F183" s="22"/>
      <c r="G183" s="22"/>
      <c r="H183" s="22"/>
      <c r="I183" s="22"/>
      <c r="J183" s="22"/>
      <c r="K183" s="22"/>
      <c r="L183" s="22">
        <v>18.25</v>
      </c>
      <c r="M183" s="22"/>
      <c r="N183" s="22"/>
      <c r="O183" s="22"/>
      <c r="P183" s="22"/>
      <c r="Q183" s="22">
        <v>4.75</v>
      </c>
      <c r="R183" s="22"/>
      <c r="S183" s="22"/>
      <c r="T183" s="22"/>
      <c r="U183" s="22"/>
      <c r="V183" s="22">
        <v>22.75</v>
      </c>
      <c r="W183" s="22"/>
      <c r="X183" s="22"/>
      <c r="Y183" s="22">
        <v>201.5</v>
      </c>
      <c r="Z183" s="22"/>
      <c r="AA183" s="22"/>
      <c r="AB183" s="22"/>
      <c r="AC183" s="22"/>
      <c r="AD183" s="22">
        <v>0.3</v>
      </c>
      <c r="AE183" s="22"/>
      <c r="AF183" s="22"/>
      <c r="AG183" s="22">
        <v>9.225</v>
      </c>
      <c r="AH183" s="22"/>
      <c r="AI183" s="22"/>
      <c r="AJ183" s="22"/>
      <c r="AK183" s="22">
        <v>221.5</v>
      </c>
      <c r="AL183" s="22"/>
      <c r="AM183" s="22">
        <v>1.21</v>
      </c>
      <c r="AN183" s="22"/>
      <c r="AO183" s="22"/>
      <c r="AP183" s="22"/>
      <c r="AQ183" s="22">
        <v>43.375</v>
      </c>
      <c r="AR183" s="22"/>
      <c r="AS183" s="22"/>
      <c r="AT183" s="22">
        <v>4.0375</v>
      </c>
      <c r="AU183" s="22"/>
      <c r="AV183" s="22"/>
      <c r="AW183" s="22"/>
      <c r="AX183" s="22">
        <v>32.67</v>
      </c>
      <c r="AY183" s="22"/>
      <c r="AZ183" s="22"/>
      <c r="BA183" s="22"/>
      <c r="BB183" s="22">
        <v>188.25</v>
      </c>
    </row>
    <row r="184" spans="1:54" ht="14.25">
      <c r="A184" s="64">
        <v>590</v>
      </c>
      <c r="B184" s="69" t="s">
        <v>78</v>
      </c>
      <c r="C184" s="69"/>
      <c r="D184" s="22">
        <v>230</v>
      </c>
      <c r="E184" s="22"/>
      <c r="F184" s="22"/>
      <c r="G184" s="22"/>
      <c r="H184" s="22">
        <v>260</v>
      </c>
      <c r="I184" s="22"/>
      <c r="J184" s="22"/>
      <c r="K184" s="22"/>
      <c r="L184" s="22">
        <v>13.5</v>
      </c>
      <c r="M184" s="22"/>
      <c r="N184" s="22"/>
      <c r="O184" s="22"/>
      <c r="P184" s="22"/>
      <c r="Q184" s="22">
        <v>14.52</v>
      </c>
      <c r="R184" s="22"/>
      <c r="S184" s="22"/>
      <c r="T184" s="22"/>
      <c r="U184" s="22"/>
      <c r="V184" s="22">
        <v>14.63</v>
      </c>
      <c r="W184" s="22"/>
      <c r="X184" s="22"/>
      <c r="Y184" s="22">
        <v>243.59</v>
      </c>
      <c r="Z184" s="22"/>
      <c r="AA184" s="22"/>
      <c r="AB184" s="22"/>
      <c r="AC184" s="22"/>
      <c r="AD184" s="22">
        <v>0.005</v>
      </c>
      <c r="AE184" s="22"/>
      <c r="AF184" s="22"/>
      <c r="AG184" s="22">
        <v>1.15</v>
      </c>
      <c r="AH184" s="22"/>
      <c r="AI184" s="22"/>
      <c r="AJ184" s="22"/>
      <c r="AK184" s="22"/>
      <c r="AL184" s="22"/>
      <c r="AM184" s="22"/>
      <c r="AN184" s="22"/>
      <c r="AO184" s="22"/>
      <c r="AP184" s="22"/>
      <c r="AQ184" s="22">
        <v>5.73</v>
      </c>
      <c r="AR184" s="22"/>
      <c r="AS184" s="22"/>
      <c r="AT184" s="22">
        <v>0.26</v>
      </c>
      <c r="AU184" s="22"/>
      <c r="AV184" s="22"/>
      <c r="AW184" s="22"/>
      <c r="AX184" s="22"/>
      <c r="AY184" s="22"/>
      <c r="AZ184" s="22"/>
      <c r="BA184" s="22"/>
      <c r="BB184" s="22"/>
    </row>
    <row r="185" spans="1:54" ht="15" thickBot="1">
      <c r="A185" s="62"/>
      <c r="B185" s="69"/>
      <c r="C185" s="69"/>
      <c r="D185" s="22"/>
      <c r="E185" s="22"/>
      <c r="F185" s="22"/>
      <c r="G185" s="22"/>
      <c r="H185" s="22"/>
      <c r="I185" s="22"/>
      <c r="J185" s="22"/>
      <c r="K185" s="22"/>
      <c r="L185" s="22">
        <v>15</v>
      </c>
      <c r="M185" s="22"/>
      <c r="N185" s="22"/>
      <c r="O185" s="22"/>
      <c r="P185" s="22"/>
      <c r="Q185" s="22">
        <v>16.13</v>
      </c>
      <c r="R185" s="22"/>
      <c r="S185" s="22"/>
      <c r="T185" s="22"/>
      <c r="U185" s="22"/>
      <c r="V185" s="22">
        <v>16.26</v>
      </c>
      <c r="W185" s="22"/>
      <c r="X185" s="22"/>
      <c r="Y185" s="22">
        <v>270.66</v>
      </c>
      <c r="Z185" s="22"/>
      <c r="AA185" s="22"/>
      <c r="AB185" s="22"/>
      <c r="AC185" s="22"/>
      <c r="AD185" s="22">
        <v>0.006</v>
      </c>
      <c r="AE185" s="22"/>
      <c r="AF185" s="22"/>
      <c r="AG185" s="22">
        <v>1.28</v>
      </c>
      <c r="AH185" s="22"/>
      <c r="AI185" s="22"/>
      <c r="AJ185" s="22"/>
      <c r="AK185" s="22"/>
      <c r="AL185" s="22"/>
      <c r="AM185" s="22"/>
      <c r="AN185" s="22"/>
      <c r="AO185" s="22"/>
      <c r="AP185" s="22"/>
      <c r="AQ185" s="22">
        <v>6.37</v>
      </c>
      <c r="AR185" s="22"/>
      <c r="AS185" s="22"/>
      <c r="AT185" s="22">
        <v>0.28</v>
      </c>
      <c r="AU185" s="22"/>
      <c r="AV185" s="22"/>
      <c r="AW185" s="22"/>
      <c r="AX185" s="22"/>
      <c r="AY185" s="22"/>
      <c r="AZ185" s="22"/>
      <c r="BA185" s="22"/>
      <c r="BB185" s="22"/>
    </row>
    <row r="186" spans="1:54" ht="14.25">
      <c r="A186" s="22">
        <v>377</v>
      </c>
      <c r="B186" s="69" t="s">
        <v>23</v>
      </c>
      <c r="C186" s="69"/>
      <c r="D186" s="22">
        <v>200</v>
      </c>
      <c r="E186" s="22"/>
      <c r="F186" s="22"/>
      <c r="G186" s="22"/>
      <c r="H186" s="22">
        <v>200</v>
      </c>
      <c r="I186" s="22"/>
      <c r="J186" s="22"/>
      <c r="K186" s="22"/>
      <c r="L186" s="22">
        <v>0.1</v>
      </c>
      <c r="M186" s="22"/>
      <c r="N186" s="22"/>
      <c r="O186" s="22"/>
      <c r="P186" s="22"/>
      <c r="Q186" s="22">
        <v>0.02</v>
      </c>
      <c r="R186" s="22"/>
      <c r="S186" s="22"/>
      <c r="T186" s="22"/>
      <c r="U186" s="22"/>
      <c r="V186" s="22">
        <v>9.9</v>
      </c>
      <c r="W186" s="22"/>
      <c r="X186" s="22"/>
      <c r="Y186" s="22">
        <v>35</v>
      </c>
      <c r="Z186" s="22"/>
      <c r="AA186" s="22"/>
      <c r="AB186" s="22"/>
      <c r="AC186" s="22"/>
      <c r="AD186" s="22">
        <v>0.05</v>
      </c>
      <c r="AE186" s="22"/>
      <c r="AF186" s="22"/>
      <c r="AG186" s="22">
        <v>50</v>
      </c>
      <c r="AH186" s="22"/>
      <c r="AI186" s="22"/>
      <c r="AJ186" s="22"/>
      <c r="AK186" s="22"/>
      <c r="AL186" s="22"/>
      <c r="AM186" s="22"/>
      <c r="AN186" s="22"/>
      <c r="AO186" s="22"/>
      <c r="AP186" s="22"/>
      <c r="AQ186" s="22">
        <v>0.26</v>
      </c>
      <c r="AR186" s="22"/>
      <c r="AS186" s="22"/>
      <c r="AT186" s="22">
        <v>0.04</v>
      </c>
      <c r="AU186" s="22"/>
      <c r="AV186" s="22"/>
      <c r="AW186" s="22"/>
      <c r="AX186" s="22">
        <v>3</v>
      </c>
      <c r="AY186" s="22"/>
      <c r="AZ186" s="22"/>
      <c r="BA186" s="22"/>
      <c r="BB186" s="42">
        <v>4</v>
      </c>
    </row>
    <row r="187" spans="1:54" ht="15" thickBot="1">
      <c r="A187" s="41"/>
      <c r="B187" s="69" t="s">
        <v>33</v>
      </c>
      <c r="C187" s="69"/>
      <c r="D187" s="21">
        <v>50</v>
      </c>
      <c r="E187" s="21"/>
      <c r="F187" s="21"/>
      <c r="G187" s="21"/>
      <c r="H187" s="21">
        <v>50</v>
      </c>
      <c r="I187" s="21"/>
      <c r="J187" s="21"/>
      <c r="K187" s="21"/>
      <c r="L187" s="21">
        <v>5.33</v>
      </c>
      <c r="M187" s="21"/>
      <c r="N187" s="21"/>
      <c r="O187" s="21"/>
      <c r="P187" s="21"/>
      <c r="Q187" s="21">
        <v>2.26</v>
      </c>
      <c r="R187" s="21"/>
      <c r="S187" s="21"/>
      <c r="T187" s="21"/>
      <c r="U187" s="21"/>
      <c r="V187" s="21">
        <v>21.77</v>
      </c>
      <c r="W187" s="21"/>
      <c r="X187" s="21"/>
      <c r="Y187" s="22">
        <v>137</v>
      </c>
      <c r="Z187" s="21"/>
      <c r="AA187" s="21"/>
      <c r="AB187" s="21"/>
      <c r="AC187" s="21"/>
      <c r="AD187" s="21">
        <v>0.205</v>
      </c>
      <c r="AE187" s="21"/>
      <c r="AF187" s="21"/>
      <c r="AG187" s="21">
        <v>0.1</v>
      </c>
      <c r="AH187" s="21"/>
      <c r="AI187" s="21"/>
      <c r="AJ187" s="21"/>
      <c r="AK187" s="21"/>
      <c r="AL187" s="21"/>
      <c r="AM187" s="21">
        <v>0.085</v>
      </c>
      <c r="AN187" s="21"/>
      <c r="AO187" s="21"/>
      <c r="AP187" s="21"/>
      <c r="AQ187" s="22">
        <v>62.5</v>
      </c>
      <c r="AR187" s="21"/>
      <c r="AS187" s="21"/>
      <c r="AT187" s="21">
        <v>1.8</v>
      </c>
      <c r="AU187" s="21"/>
      <c r="AV187" s="21"/>
      <c r="AW187" s="21"/>
      <c r="AX187" s="21">
        <v>41</v>
      </c>
      <c r="AY187" s="21"/>
      <c r="AZ187" s="21"/>
      <c r="BA187" s="21"/>
      <c r="BB187" s="21">
        <v>129</v>
      </c>
    </row>
    <row r="188" spans="1:54" ht="14.25">
      <c r="A188" s="64"/>
      <c r="B188" s="69" t="s">
        <v>38</v>
      </c>
      <c r="C188" s="69"/>
      <c r="D188" s="21"/>
      <c r="E188" s="21"/>
      <c r="F188" s="21"/>
      <c r="G188" s="21"/>
      <c r="H188" s="21"/>
      <c r="I188" s="21"/>
      <c r="J188" s="21"/>
      <c r="K188" s="21"/>
      <c r="L188" s="21">
        <f>SUM(L180,L182,L184,L186,L187)</f>
        <v>34.12</v>
      </c>
      <c r="M188" s="21">
        <f aca="true" t="shared" si="37" ref="M188:BB188">SUM(M180,M182,M184,M186,M187)</f>
        <v>0</v>
      </c>
      <c r="N188" s="21">
        <f t="shared" si="37"/>
        <v>0</v>
      </c>
      <c r="O188" s="21">
        <f t="shared" si="37"/>
        <v>0</v>
      </c>
      <c r="P188" s="21">
        <f t="shared" si="37"/>
        <v>0</v>
      </c>
      <c r="Q188" s="21">
        <f t="shared" si="37"/>
        <v>24.29</v>
      </c>
      <c r="R188" s="21">
        <f t="shared" si="37"/>
        <v>0</v>
      </c>
      <c r="S188" s="21">
        <f t="shared" si="37"/>
        <v>0</v>
      </c>
      <c r="T188" s="21">
        <f t="shared" si="37"/>
        <v>0</v>
      </c>
      <c r="U188" s="21">
        <f t="shared" si="37"/>
        <v>0</v>
      </c>
      <c r="V188" s="21">
        <f t="shared" si="37"/>
        <v>66.74</v>
      </c>
      <c r="W188" s="21">
        <f t="shared" si="37"/>
        <v>0</v>
      </c>
      <c r="X188" s="21">
        <f t="shared" si="37"/>
        <v>0</v>
      </c>
      <c r="Y188" s="21">
        <f t="shared" si="37"/>
        <v>621.31</v>
      </c>
      <c r="Z188" s="21">
        <f t="shared" si="37"/>
        <v>0</v>
      </c>
      <c r="AA188" s="21">
        <f t="shared" si="37"/>
        <v>0</v>
      </c>
      <c r="AB188" s="21">
        <f t="shared" si="37"/>
        <v>0</v>
      </c>
      <c r="AC188" s="21">
        <f t="shared" si="37"/>
        <v>0</v>
      </c>
      <c r="AD188" s="21">
        <f t="shared" si="37"/>
        <v>0.53</v>
      </c>
      <c r="AE188" s="21">
        <f t="shared" si="37"/>
        <v>0</v>
      </c>
      <c r="AF188" s="21">
        <f t="shared" si="37"/>
        <v>0</v>
      </c>
      <c r="AG188" s="21">
        <f t="shared" si="37"/>
        <v>84.69</v>
      </c>
      <c r="AH188" s="21">
        <f t="shared" si="37"/>
        <v>0</v>
      </c>
      <c r="AI188" s="21">
        <f t="shared" si="37"/>
        <v>0</v>
      </c>
      <c r="AJ188" s="21">
        <f t="shared" si="37"/>
        <v>0</v>
      </c>
      <c r="AK188" s="21">
        <f t="shared" si="37"/>
        <v>255.79999999999998</v>
      </c>
      <c r="AL188" s="21">
        <f t="shared" si="37"/>
        <v>0</v>
      </c>
      <c r="AM188" s="21">
        <f t="shared" si="37"/>
        <v>1.353</v>
      </c>
      <c r="AN188" s="21">
        <f t="shared" si="37"/>
        <v>0</v>
      </c>
      <c r="AO188" s="21">
        <f t="shared" si="37"/>
        <v>0</v>
      </c>
      <c r="AP188" s="21">
        <f t="shared" si="37"/>
        <v>0</v>
      </c>
      <c r="AQ188" s="21">
        <f t="shared" si="37"/>
        <v>114.4</v>
      </c>
      <c r="AR188" s="21">
        <f t="shared" si="37"/>
        <v>0</v>
      </c>
      <c r="AS188" s="21">
        <f t="shared" si="37"/>
        <v>0</v>
      </c>
      <c r="AT188" s="21">
        <f t="shared" si="37"/>
        <v>5.77</v>
      </c>
      <c r="AU188" s="21">
        <f t="shared" si="37"/>
        <v>0</v>
      </c>
      <c r="AV188" s="21">
        <f t="shared" si="37"/>
        <v>0</v>
      </c>
      <c r="AW188" s="21">
        <f t="shared" si="37"/>
        <v>0</v>
      </c>
      <c r="AX188" s="21">
        <f t="shared" si="37"/>
        <v>78.34</v>
      </c>
      <c r="AY188" s="21">
        <f t="shared" si="37"/>
        <v>0</v>
      </c>
      <c r="AZ188" s="21">
        <f t="shared" si="37"/>
        <v>0</v>
      </c>
      <c r="BA188" s="21">
        <f t="shared" si="37"/>
        <v>0</v>
      </c>
      <c r="BB188" s="21">
        <f t="shared" si="37"/>
        <v>283.996</v>
      </c>
    </row>
    <row r="189" spans="1:54" ht="15" thickBot="1">
      <c r="A189" s="62"/>
      <c r="B189" s="69"/>
      <c r="C189" s="69"/>
      <c r="D189" s="21"/>
      <c r="E189" s="21"/>
      <c r="F189" s="21"/>
      <c r="G189" s="21"/>
      <c r="H189" s="21"/>
      <c r="I189" s="21"/>
      <c r="J189" s="21"/>
      <c r="K189" s="21"/>
      <c r="L189" s="21">
        <f>SUM(L181,L183,L185,L186,L187)</f>
        <v>39.660000000000004</v>
      </c>
      <c r="M189" s="21">
        <f aca="true" t="shared" si="38" ref="M189:BB189">SUM(M181,M183,M185,M186,M187)</f>
        <v>0</v>
      </c>
      <c r="N189" s="21">
        <f t="shared" si="38"/>
        <v>0</v>
      </c>
      <c r="O189" s="21">
        <f t="shared" si="38"/>
        <v>0</v>
      </c>
      <c r="P189" s="21">
        <f t="shared" si="38"/>
        <v>0</v>
      </c>
      <c r="Q189" s="21">
        <f t="shared" si="38"/>
        <v>29.310000000000002</v>
      </c>
      <c r="R189" s="21">
        <f t="shared" si="38"/>
        <v>0</v>
      </c>
      <c r="S189" s="21">
        <f t="shared" si="38"/>
        <v>0</v>
      </c>
      <c r="T189" s="21">
        <f t="shared" si="38"/>
        <v>0</v>
      </c>
      <c r="U189" s="21">
        <f t="shared" si="38"/>
        <v>0</v>
      </c>
      <c r="V189" s="21">
        <f t="shared" si="38"/>
        <v>74.41</v>
      </c>
      <c r="W189" s="21">
        <f t="shared" si="38"/>
        <v>0</v>
      </c>
      <c r="X189" s="21">
        <f t="shared" si="38"/>
        <v>0</v>
      </c>
      <c r="Y189" s="21">
        <f t="shared" si="38"/>
        <v>718.36</v>
      </c>
      <c r="Z189" s="21">
        <f t="shared" si="38"/>
        <v>0</v>
      </c>
      <c r="AA189" s="21">
        <f t="shared" si="38"/>
        <v>0</v>
      </c>
      <c r="AB189" s="21">
        <f t="shared" si="38"/>
        <v>0</v>
      </c>
      <c r="AC189" s="21">
        <f t="shared" si="38"/>
        <v>0</v>
      </c>
      <c r="AD189" s="21">
        <f t="shared" si="38"/>
        <v>0.611</v>
      </c>
      <c r="AE189" s="21">
        <f t="shared" si="38"/>
        <v>0</v>
      </c>
      <c r="AF189" s="21">
        <f t="shared" si="38"/>
        <v>0</v>
      </c>
      <c r="AG189" s="21">
        <f t="shared" si="38"/>
        <v>77.365</v>
      </c>
      <c r="AH189" s="21">
        <f t="shared" si="38"/>
        <v>0</v>
      </c>
      <c r="AI189" s="21">
        <f t="shared" si="38"/>
        <v>0</v>
      </c>
      <c r="AJ189" s="21">
        <f t="shared" si="38"/>
        <v>0</v>
      </c>
      <c r="AK189" s="21">
        <f t="shared" si="38"/>
        <v>352.5</v>
      </c>
      <c r="AL189" s="21">
        <f t="shared" si="38"/>
        <v>0</v>
      </c>
      <c r="AM189" s="21">
        <f t="shared" si="38"/>
        <v>1.795</v>
      </c>
      <c r="AN189" s="21">
        <f t="shared" si="38"/>
        <v>0</v>
      </c>
      <c r="AO189" s="21">
        <f t="shared" si="38"/>
        <v>0</v>
      </c>
      <c r="AP189" s="21">
        <f t="shared" si="38"/>
        <v>0</v>
      </c>
      <c r="AQ189" s="21">
        <f t="shared" si="38"/>
        <v>131.185</v>
      </c>
      <c r="AR189" s="21">
        <f t="shared" si="38"/>
        <v>0</v>
      </c>
      <c r="AS189" s="21">
        <f t="shared" si="38"/>
        <v>0</v>
      </c>
      <c r="AT189" s="21">
        <f t="shared" si="38"/>
        <v>6.8975</v>
      </c>
      <c r="AU189" s="21">
        <f t="shared" si="38"/>
        <v>0</v>
      </c>
      <c r="AV189" s="21">
        <f t="shared" si="38"/>
        <v>0</v>
      </c>
      <c r="AW189" s="21">
        <f t="shared" si="38"/>
        <v>0</v>
      </c>
      <c r="AX189" s="21">
        <f t="shared" si="38"/>
        <v>90.34</v>
      </c>
      <c r="AY189" s="21">
        <f t="shared" si="38"/>
        <v>0</v>
      </c>
      <c r="AZ189" s="21">
        <f t="shared" si="38"/>
        <v>0</v>
      </c>
      <c r="BA189" s="21">
        <f t="shared" si="38"/>
        <v>0</v>
      </c>
      <c r="BB189" s="21">
        <f t="shared" si="38"/>
        <v>321.91700000000003</v>
      </c>
    </row>
    <row r="190" spans="1:54" ht="14.25">
      <c r="A190" s="64" t="s">
        <v>35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</row>
    <row r="191" spans="1:54" ht="14.25">
      <c r="A191" s="21">
        <v>278</v>
      </c>
      <c r="B191" s="69" t="s">
        <v>36</v>
      </c>
      <c r="C191" s="69"/>
      <c r="D191" s="21">
        <v>200</v>
      </c>
      <c r="E191" s="21"/>
      <c r="F191" s="21"/>
      <c r="G191" s="21"/>
      <c r="H191" s="21">
        <v>200</v>
      </c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>
        <v>25.4</v>
      </c>
      <c r="W191" s="21"/>
      <c r="X191" s="21"/>
      <c r="Y191" s="22">
        <v>106</v>
      </c>
      <c r="Z191" s="21"/>
      <c r="AA191" s="21"/>
      <c r="AB191" s="21"/>
      <c r="AC191" s="21"/>
      <c r="AD191" s="21">
        <v>0.05</v>
      </c>
      <c r="AE191" s="21"/>
      <c r="AF191" s="21"/>
      <c r="AG191" s="21">
        <v>50</v>
      </c>
      <c r="AH191" s="21"/>
      <c r="AI191" s="21"/>
      <c r="AJ191" s="21"/>
      <c r="AK191" s="21">
        <v>14.7</v>
      </c>
      <c r="AL191" s="21"/>
      <c r="AM191" s="21">
        <v>0.2</v>
      </c>
      <c r="AN191" s="21"/>
      <c r="AO191" s="21"/>
      <c r="AP191" s="21"/>
      <c r="AQ191" s="22">
        <v>16</v>
      </c>
      <c r="AR191" s="21"/>
      <c r="AS191" s="21"/>
      <c r="AT191" s="21">
        <v>0.54</v>
      </c>
      <c r="AU191" s="21"/>
      <c r="AV191" s="21"/>
      <c r="AW191" s="21"/>
      <c r="AX191" s="21">
        <v>5.98</v>
      </c>
      <c r="AY191" s="21"/>
      <c r="AZ191" s="21"/>
      <c r="BA191" s="21"/>
      <c r="BB191" s="21">
        <v>6.9</v>
      </c>
    </row>
    <row r="192" spans="1:54" ht="14.25">
      <c r="A192" s="21"/>
      <c r="B192" s="69" t="s">
        <v>37</v>
      </c>
      <c r="C192" s="69"/>
      <c r="D192" s="21">
        <v>250</v>
      </c>
      <c r="E192" s="21"/>
      <c r="F192" s="21"/>
      <c r="G192" s="21"/>
      <c r="H192" s="21">
        <v>250</v>
      </c>
      <c r="I192" s="21"/>
      <c r="J192" s="21"/>
      <c r="K192" s="21"/>
      <c r="L192" s="21">
        <v>3</v>
      </c>
      <c r="M192" s="21"/>
      <c r="N192" s="21"/>
      <c r="O192" s="21"/>
      <c r="P192" s="21"/>
      <c r="Q192" s="21">
        <v>0.2</v>
      </c>
      <c r="R192" s="21"/>
      <c r="S192" s="21"/>
      <c r="T192" s="21"/>
      <c r="U192" s="21"/>
      <c r="V192" s="21">
        <v>43.6</v>
      </c>
      <c r="W192" s="21"/>
      <c r="X192" s="21"/>
      <c r="Y192" s="22">
        <v>118</v>
      </c>
      <c r="Z192" s="21"/>
      <c r="AA192" s="21"/>
      <c r="AB192" s="21"/>
      <c r="AC192" s="21"/>
      <c r="AD192" s="21">
        <v>0.08</v>
      </c>
      <c r="AE192" s="21"/>
      <c r="AF192" s="21"/>
      <c r="AG192" s="21">
        <v>20</v>
      </c>
      <c r="AH192" s="21"/>
      <c r="AI192" s="21"/>
      <c r="AJ192" s="21"/>
      <c r="AK192" s="21">
        <v>5</v>
      </c>
      <c r="AL192" s="21"/>
      <c r="AM192" s="21">
        <v>0.2</v>
      </c>
      <c r="AN192" s="21"/>
      <c r="AO192" s="21"/>
      <c r="AP192" s="21"/>
      <c r="AQ192" s="22">
        <v>16</v>
      </c>
      <c r="AR192" s="21"/>
      <c r="AS192" s="21"/>
      <c r="AT192" s="21">
        <v>1200</v>
      </c>
      <c r="AU192" s="21"/>
      <c r="AV192" s="21"/>
      <c r="AW192" s="21"/>
      <c r="AX192" s="21">
        <v>9</v>
      </c>
      <c r="AY192" s="21"/>
      <c r="AZ192" s="21"/>
      <c r="BA192" s="21"/>
      <c r="BB192" s="21">
        <v>11</v>
      </c>
    </row>
    <row r="193" spans="1:54" ht="14.25">
      <c r="A193" s="22"/>
      <c r="B193" s="69" t="s">
        <v>38</v>
      </c>
      <c r="C193" s="69"/>
      <c r="D193" s="22"/>
      <c r="E193" s="22"/>
      <c r="F193" s="22"/>
      <c r="G193" s="22"/>
      <c r="H193" s="22"/>
      <c r="I193" s="22"/>
      <c r="J193" s="22"/>
      <c r="K193" s="22"/>
      <c r="L193" s="22">
        <f aca="true" t="shared" si="39" ref="L193:BB193">SUM(L191:P192)</f>
        <v>3</v>
      </c>
      <c r="M193" s="22">
        <f t="shared" si="39"/>
        <v>0.2</v>
      </c>
      <c r="N193" s="22">
        <f t="shared" si="39"/>
        <v>0.2</v>
      </c>
      <c r="O193" s="22">
        <f t="shared" si="39"/>
        <v>0.2</v>
      </c>
      <c r="P193" s="22">
        <f t="shared" si="39"/>
        <v>0.2</v>
      </c>
      <c r="Q193" s="22">
        <f t="shared" si="39"/>
        <v>0.2</v>
      </c>
      <c r="R193" s="22">
        <f t="shared" si="39"/>
        <v>69</v>
      </c>
      <c r="S193" s="22">
        <f t="shared" si="39"/>
        <v>69</v>
      </c>
      <c r="T193" s="22">
        <f t="shared" si="39"/>
        <v>69</v>
      </c>
      <c r="U193" s="22">
        <f t="shared" si="39"/>
        <v>293</v>
      </c>
      <c r="V193" s="22">
        <f t="shared" si="39"/>
        <v>293</v>
      </c>
      <c r="W193" s="22">
        <f t="shared" si="39"/>
        <v>224</v>
      </c>
      <c r="X193" s="22">
        <f t="shared" si="39"/>
        <v>224</v>
      </c>
      <c r="Y193" s="22">
        <f t="shared" si="39"/>
        <v>224</v>
      </c>
      <c r="Z193" s="22">
        <f t="shared" si="39"/>
        <v>0.13</v>
      </c>
      <c r="AA193" s="22">
        <f t="shared" si="39"/>
        <v>0.13</v>
      </c>
      <c r="AB193" s="22">
        <f t="shared" si="39"/>
        <v>0.13</v>
      </c>
      <c r="AC193" s="22">
        <f t="shared" si="39"/>
        <v>70.13</v>
      </c>
      <c r="AD193" s="22">
        <f t="shared" si="39"/>
        <v>70.13</v>
      </c>
      <c r="AE193" s="22">
        <f t="shared" si="39"/>
        <v>70</v>
      </c>
      <c r="AF193" s="22">
        <f t="shared" si="39"/>
        <v>70</v>
      </c>
      <c r="AG193" s="22">
        <f t="shared" si="39"/>
        <v>89.7</v>
      </c>
      <c r="AH193" s="22">
        <f t="shared" si="39"/>
        <v>19.7</v>
      </c>
      <c r="AI193" s="22">
        <f t="shared" si="39"/>
        <v>20.099999999999998</v>
      </c>
      <c r="AJ193" s="22">
        <f t="shared" si="39"/>
        <v>20.099999999999998</v>
      </c>
      <c r="AK193" s="22">
        <f t="shared" si="39"/>
        <v>20.099999999999998</v>
      </c>
      <c r="AL193" s="22">
        <f t="shared" si="39"/>
        <v>0.4</v>
      </c>
      <c r="AM193" s="22">
        <f t="shared" si="39"/>
        <v>32.4</v>
      </c>
      <c r="AN193" s="22">
        <f t="shared" si="39"/>
        <v>32</v>
      </c>
      <c r="AO193" s="22">
        <f t="shared" si="39"/>
        <v>32</v>
      </c>
      <c r="AP193" s="22">
        <f t="shared" si="39"/>
        <v>1232.54</v>
      </c>
      <c r="AQ193" s="22">
        <f t="shared" si="39"/>
        <v>1232.54</v>
      </c>
      <c r="AR193" s="22">
        <f t="shared" si="39"/>
        <v>1200.54</v>
      </c>
      <c r="AS193" s="22">
        <f t="shared" si="39"/>
        <v>1200.54</v>
      </c>
      <c r="AT193" s="22">
        <f t="shared" si="39"/>
        <v>1215.52</v>
      </c>
      <c r="AU193" s="22">
        <f t="shared" si="39"/>
        <v>14.98</v>
      </c>
      <c r="AV193" s="22">
        <f t="shared" si="39"/>
        <v>14.98</v>
      </c>
      <c r="AW193" s="22">
        <f t="shared" si="39"/>
        <v>14.98</v>
      </c>
      <c r="AX193" s="22">
        <f t="shared" si="39"/>
        <v>32.88</v>
      </c>
      <c r="AY193" s="22">
        <f t="shared" si="39"/>
        <v>17.9</v>
      </c>
      <c r="AZ193" s="22">
        <f t="shared" si="39"/>
        <v>17.9</v>
      </c>
      <c r="BA193" s="22">
        <f t="shared" si="39"/>
        <v>17.9</v>
      </c>
      <c r="BB193" s="22">
        <f t="shared" si="39"/>
        <v>17.9</v>
      </c>
    </row>
    <row r="194" spans="1:54" s="20" customFormat="1" ht="14.25">
      <c r="A194" s="70"/>
      <c r="B194" s="70" t="s">
        <v>39</v>
      </c>
      <c r="C194" s="70"/>
      <c r="D194" s="23"/>
      <c r="E194" s="23"/>
      <c r="F194" s="23"/>
      <c r="G194" s="23"/>
      <c r="H194" s="23"/>
      <c r="I194" s="23"/>
      <c r="J194" s="23"/>
      <c r="K194" s="23"/>
      <c r="L194" s="23">
        <f aca="true" t="shared" si="40" ref="L194:BB194">SUM(L177,L188,L193)</f>
        <v>44.92</v>
      </c>
      <c r="M194" s="23">
        <f t="shared" si="40"/>
        <v>0.2</v>
      </c>
      <c r="N194" s="23">
        <f t="shared" si="40"/>
        <v>0.2</v>
      </c>
      <c r="O194" s="23">
        <f t="shared" si="40"/>
        <v>0.2</v>
      </c>
      <c r="P194" s="23">
        <f t="shared" si="40"/>
        <v>0.2</v>
      </c>
      <c r="Q194" s="23">
        <f t="shared" si="40"/>
        <v>34.11</v>
      </c>
      <c r="R194" s="23">
        <f t="shared" si="40"/>
        <v>69</v>
      </c>
      <c r="S194" s="23">
        <f t="shared" si="40"/>
        <v>69</v>
      </c>
      <c r="T194" s="23">
        <f t="shared" si="40"/>
        <v>69</v>
      </c>
      <c r="U194" s="23">
        <f t="shared" si="40"/>
        <v>293</v>
      </c>
      <c r="V194" s="23">
        <f t="shared" si="40"/>
        <v>434.59</v>
      </c>
      <c r="W194" s="23">
        <f t="shared" si="40"/>
        <v>224</v>
      </c>
      <c r="X194" s="23">
        <f t="shared" si="40"/>
        <v>224</v>
      </c>
      <c r="Y194" s="23">
        <f t="shared" si="40"/>
        <v>1257.81</v>
      </c>
      <c r="Z194" s="23">
        <f t="shared" si="40"/>
        <v>0.13</v>
      </c>
      <c r="AA194" s="23">
        <f t="shared" si="40"/>
        <v>0.13</v>
      </c>
      <c r="AB194" s="23">
        <f t="shared" si="40"/>
        <v>0.13</v>
      </c>
      <c r="AC194" s="23">
        <f t="shared" si="40"/>
        <v>70.13</v>
      </c>
      <c r="AD194" s="23">
        <f t="shared" si="40"/>
        <v>124.8</v>
      </c>
      <c r="AE194" s="23">
        <f t="shared" si="40"/>
        <v>70</v>
      </c>
      <c r="AF194" s="23">
        <f t="shared" si="40"/>
        <v>70</v>
      </c>
      <c r="AG194" s="23">
        <f t="shared" si="40"/>
        <v>226.59499999999997</v>
      </c>
      <c r="AH194" s="23">
        <f t="shared" si="40"/>
        <v>19.7</v>
      </c>
      <c r="AI194" s="23">
        <f t="shared" si="40"/>
        <v>20.099999999999998</v>
      </c>
      <c r="AJ194" s="23">
        <f t="shared" si="40"/>
        <v>20.099999999999998</v>
      </c>
      <c r="AK194" s="23">
        <f t="shared" si="40"/>
        <v>289.9</v>
      </c>
      <c r="AL194" s="23">
        <f t="shared" si="40"/>
        <v>0.4</v>
      </c>
      <c r="AM194" s="23">
        <f t="shared" si="40"/>
        <v>37.553</v>
      </c>
      <c r="AN194" s="23">
        <f t="shared" si="40"/>
        <v>32</v>
      </c>
      <c r="AO194" s="23">
        <f t="shared" si="40"/>
        <v>32</v>
      </c>
      <c r="AP194" s="23">
        <f t="shared" si="40"/>
        <v>1232.54</v>
      </c>
      <c r="AQ194" s="23">
        <f t="shared" si="40"/>
        <v>1377.2</v>
      </c>
      <c r="AR194" s="23">
        <f t="shared" si="40"/>
        <v>1200.54</v>
      </c>
      <c r="AS194" s="23">
        <f t="shared" si="40"/>
        <v>1200.54</v>
      </c>
      <c r="AT194" s="23">
        <f t="shared" si="40"/>
        <v>1223.03</v>
      </c>
      <c r="AU194" s="23">
        <f t="shared" si="40"/>
        <v>14.98</v>
      </c>
      <c r="AV194" s="23">
        <f t="shared" si="40"/>
        <v>14.98</v>
      </c>
      <c r="AW194" s="23">
        <f t="shared" si="40"/>
        <v>14.98</v>
      </c>
      <c r="AX194" s="23">
        <f t="shared" si="40"/>
        <v>130.72</v>
      </c>
      <c r="AY194" s="23">
        <f t="shared" si="40"/>
        <v>17.9</v>
      </c>
      <c r="AZ194" s="23">
        <f t="shared" si="40"/>
        <v>17.9</v>
      </c>
      <c r="BA194" s="23">
        <f t="shared" si="40"/>
        <v>17.9</v>
      </c>
      <c r="BB194" s="23">
        <f t="shared" si="40"/>
        <v>395.39599999999996</v>
      </c>
    </row>
    <row r="195" spans="1:54" s="20" customFormat="1" ht="14.25">
      <c r="A195" s="70"/>
      <c r="B195" s="70"/>
      <c r="C195" s="70"/>
      <c r="D195" s="23"/>
      <c r="E195" s="23"/>
      <c r="F195" s="23"/>
      <c r="G195" s="23"/>
      <c r="H195" s="23"/>
      <c r="I195" s="23"/>
      <c r="J195" s="23"/>
      <c r="K195" s="23"/>
      <c r="L195" s="23">
        <f aca="true" t="shared" si="41" ref="L195:BB195">SUM(L178,L189,L193)</f>
        <v>50.46000000000001</v>
      </c>
      <c r="M195" s="23">
        <f t="shared" si="41"/>
        <v>0.2</v>
      </c>
      <c r="N195" s="23">
        <f t="shared" si="41"/>
        <v>0.2</v>
      </c>
      <c r="O195" s="23">
        <f t="shared" si="41"/>
        <v>0.2</v>
      </c>
      <c r="P195" s="23">
        <f t="shared" si="41"/>
        <v>0.2</v>
      </c>
      <c r="Q195" s="23">
        <f t="shared" si="41"/>
        <v>39.13000000000001</v>
      </c>
      <c r="R195" s="23">
        <f t="shared" si="41"/>
        <v>69</v>
      </c>
      <c r="S195" s="23">
        <f t="shared" si="41"/>
        <v>69</v>
      </c>
      <c r="T195" s="23">
        <f t="shared" si="41"/>
        <v>69</v>
      </c>
      <c r="U195" s="23">
        <f t="shared" si="41"/>
        <v>293</v>
      </c>
      <c r="V195" s="23">
        <f t="shared" si="41"/>
        <v>442.26</v>
      </c>
      <c r="W195" s="23">
        <f t="shared" si="41"/>
        <v>224</v>
      </c>
      <c r="X195" s="23">
        <f t="shared" si="41"/>
        <v>224</v>
      </c>
      <c r="Y195" s="23">
        <f t="shared" si="41"/>
        <v>1354.8600000000001</v>
      </c>
      <c r="Z195" s="23">
        <f t="shared" si="41"/>
        <v>0.13</v>
      </c>
      <c r="AA195" s="23">
        <f t="shared" si="41"/>
        <v>0.13</v>
      </c>
      <c r="AB195" s="23">
        <f t="shared" si="41"/>
        <v>0.13</v>
      </c>
      <c r="AC195" s="23">
        <f t="shared" si="41"/>
        <v>70.13</v>
      </c>
      <c r="AD195" s="23">
        <f t="shared" si="41"/>
        <v>124.881</v>
      </c>
      <c r="AE195" s="23">
        <f t="shared" si="41"/>
        <v>70</v>
      </c>
      <c r="AF195" s="23">
        <f t="shared" si="41"/>
        <v>70</v>
      </c>
      <c r="AG195" s="23">
        <f t="shared" si="41"/>
        <v>219.26999999999998</v>
      </c>
      <c r="AH195" s="23">
        <f t="shared" si="41"/>
        <v>19.7</v>
      </c>
      <c r="AI195" s="23">
        <f t="shared" si="41"/>
        <v>20.099999999999998</v>
      </c>
      <c r="AJ195" s="23">
        <f t="shared" si="41"/>
        <v>20.099999999999998</v>
      </c>
      <c r="AK195" s="23">
        <f t="shared" si="41"/>
        <v>386.6</v>
      </c>
      <c r="AL195" s="23">
        <f t="shared" si="41"/>
        <v>0.4</v>
      </c>
      <c r="AM195" s="23">
        <f t="shared" si="41"/>
        <v>37.995</v>
      </c>
      <c r="AN195" s="23">
        <f t="shared" si="41"/>
        <v>32</v>
      </c>
      <c r="AO195" s="23">
        <f t="shared" si="41"/>
        <v>32</v>
      </c>
      <c r="AP195" s="23">
        <f t="shared" si="41"/>
        <v>1232.54</v>
      </c>
      <c r="AQ195" s="23">
        <f t="shared" si="41"/>
        <v>1393.985</v>
      </c>
      <c r="AR195" s="23">
        <f t="shared" si="41"/>
        <v>1200.54</v>
      </c>
      <c r="AS195" s="23">
        <f t="shared" si="41"/>
        <v>1200.54</v>
      </c>
      <c r="AT195" s="23">
        <f t="shared" si="41"/>
        <v>1224.1575</v>
      </c>
      <c r="AU195" s="23">
        <f t="shared" si="41"/>
        <v>14.98</v>
      </c>
      <c r="AV195" s="23">
        <f t="shared" si="41"/>
        <v>14.98</v>
      </c>
      <c r="AW195" s="23">
        <f t="shared" si="41"/>
        <v>14.98</v>
      </c>
      <c r="AX195" s="23">
        <f t="shared" si="41"/>
        <v>142.72</v>
      </c>
      <c r="AY195" s="23">
        <f t="shared" si="41"/>
        <v>17.9</v>
      </c>
      <c r="AZ195" s="23">
        <f t="shared" si="41"/>
        <v>17.9</v>
      </c>
      <c r="BA195" s="23">
        <f t="shared" si="41"/>
        <v>17.9</v>
      </c>
      <c r="BB195" s="23">
        <f t="shared" si="41"/>
        <v>433.317</v>
      </c>
    </row>
    <row r="196" spans="1:54" s="20" customFormat="1" ht="14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</row>
    <row r="197" spans="1:54" s="20" customFormat="1" ht="14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</row>
    <row r="198" spans="1:54" s="20" customFormat="1" ht="14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</row>
    <row r="199" spans="1:54" s="20" customFormat="1" ht="14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</row>
    <row r="200" spans="1:54" s="20" customFormat="1" ht="14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</row>
    <row r="201" spans="1:54" s="20" customFormat="1" ht="14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</row>
    <row r="202" spans="1:54" s="20" customFormat="1" ht="14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</row>
    <row r="203" spans="1:54" s="20" customFormat="1" ht="14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</row>
    <row r="204" spans="1:54" s="20" customFormat="1" ht="14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</row>
    <row r="205" spans="1:54" s="20" customFormat="1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</row>
    <row r="206" spans="1:54" ht="15" customHeight="1" thickBot="1">
      <c r="A206" s="100" t="s">
        <v>56</v>
      </c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</row>
    <row r="207" spans="1:54" ht="15" thickBot="1">
      <c r="A207" s="102" t="s">
        <v>1</v>
      </c>
      <c r="B207" s="104" t="s">
        <v>2</v>
      </c>
      <c r="C207" s="105"/>
      <c r="D207" s="108" t="s">
        <v>3</v>
      </c>
      <c r="E207" s="109"/>
      <c r="F207" s="109"/>
      <c r="G207" s="109"/>
      <c r="H207" s="109"/>
      <c r="I207" s="49"/>
      <c r="J207" s="49"/>
      <c r="K207" s="50"/>
      <c r="L207" s="108" t="s">
        <v>4</v>
      </c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48"/>
      <c r="X207" s="51"/>
      <c r="Y207" s="104" t="s">
        <v>5</v>
      </c>
      <c r="Z207" s="52"/>
      <c r="AA207" s="52"/>
      <c r="AB207" s="52"/>
      <c r="AC207" s="46"/>
      <c r="AD207" s="108" t="s">
        <v>6</v>
      </c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48"/>
      <c r="AO207" s="48"/>
      <c r="AP207" s="51"/>
      <c r="AQ207" s="108" t="s">
        <v>7</v>
      </c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</row>
    <row r="208" spans="1:54" ht="23.25" thickBot="1">
      <c r="A208" s="103"/>
      <c r="B208" s="106"/>
      <c r="C208" s="107"/>
      <c r="D208" s="47" t="s">
        <v>8</v>
      </c>
      <c r="E208" s="48"/>
      <c r="F208" s="48"/>
      <c r="G208" s="51"/>
      <c r="H208" s="47" t="s">
        <v>9</v>
      </c>
      <c r="I208" s="48"/>
      <c r="J208" s="48"/>
      <c r="K208" s="51"/>
      <c r="L208" s="47" t="s">
        <v>10</v>
      </c>
      <c r="M208" s="48"/>
      <c r="N208" s="48"/>
      <c r="O208" s="48"/>
      <c r="P208" s="51"/>
      <c r="Q208" s="47" t="s">
        <v>11</v>
      </c>
      <c r="R208" s="48"/>
      <c r="S208" s="48"/>
      <c r="T208" s="48"/>
      <c r="U208" s="51"/>
      <c r="V208" s="47" t="s">
        <v>12</v>
      </c>
      <c r="W208" s="48"/>
      <c r="X208" s="51"/>
      <c r="Y208" s="106"/>
      <c r="Z208" s="54"/>
      <c r="AA208" s="54"/>
      <c r="AB208" s="54"/>
      <c r="AC208" s="53"/>
      <c r="AD208" s="47" t="s">
        <v>13</v>
      </c>
      <c r="AE208" s="48"/>
      <c r="AF208" s="51"/>
      <c r="AG208" s="47" t="s">
        <v>14</v>
      </c>
      <c r="AH208" s="48"/>
      <c r="AI208" s="48"/>
      <c r="AJ208" s="51"/>
      <c r="AK208" s="47" t="s">
        <v>15</v>
      </c>
      <c r="AL208" s="51"/>
      <c r="AM208" s="47" t="s">
        <v>16</v>
      </c>
      <c r="AN208" s="48"/>
      <c r="AO208" s="48"/>
      <c r="AP208" s="51"/>
      <c r="AQ208" s="47" t="s">
        <v>17</v>
      </c>
      <c r="AR208" s="48"/>
      <c r="AS208" s="51"/>
      <c r="AT208" s="47" t="s">
        <v>18</v>
      </c>
      <c r="AU208" s="48"/>
      <c r="AV208" s="48"/>
      <c r="AW208" s="51"/>
      <c r="AX208" s="47" t="s">
        <v>19</v>
      </c>
      <c r="AY208" s="48"/>
      <c r="AZ208" s="48"/>
      <c r="BA208" s="51"/>
      <c r="BB208" s="47" t="s">
        <v>20</v>
      </c>
    </row>
    <row r="209" spans="1:54" ht="14.25">
      <c r="A209" s="92" t="s">
        <v>21</v>
      </c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</row>
    <row r="210" spans="1:54" ht="15" customHeight="1">
      <c r="A210" s="94"/>
      <c r="B210" s="96" t="s">
        <v>57</v>
      </c>
      <c r="C210" s="97"/>
      <c r="D210" s="26">
        <v>180</v>
      </c>
      <c r="E210" s="26"/>
      <c r="F210" s="26"/>
      <c r="G210" s="26"/>
      <c r="H210" s="26">
        <v>200</v>
      </c>
      <c r="I210" s="26"/>
      <c r="J210" s="26"/>
      <c r="K210" s="26"/>
      <c r="L210" s="26">
        <v>24.31</v>
      </c>
      <c r="M210" s="26"/>
      <c r="N210" s="26"/>
      <c r="O210" s="26"/>
      <c r="P210" s="26"/>
      <c r="Q210" s="26">
        <v>8.17</v>
      </c>
      <c r="R210" s="26"/>
      <c r="S210" s="26"/>
      <c r="T210" s="26"/>
      <c r="U210" s="26"/>
      <c r="V210" s="26">
        <v>41.96</v>
      </c>
      <c r="W210" s="26"/>
      <c r="X210" s="26"/>
      <c r="Y210" s="26">
        <v>342.8</v>
      </c>
      <c r="Z210" s="26"/>
      <c r="AA210" s="26"/>
      <c r="AB210" s="26"/>
      <c r="AC210" s="26"/>
      <c r="AD210" s="26">
        <v>0.256</v>
      </c>
      <c r="AE210" s="26"/>
      <c r="AF210" s="26"/>
      <c r="AG210" s="26">
        <v>0.28</v>
      </c>
      <c r="AH210" s="26"/>
      <c r="AI210" s="26"/>
      <c r="AJ210" s="26"/>
      <c r="AK210" s="26">
        <v>500.58</v>
      </c>
      <c r="AL210" s="26"/>
      <c r="AM210" s="26">
        <v>0.39</v>
      </c>
      <c r="AN210" s="26"/>
      <c r="AO210" s="26"/>
      <c r="AP210" s="26"/>
      <c r="AQ210" s="26">
        <v>22.1</v>
      </c>
      <c r="AR210" s="26"/>
      <c r="AS210" s="26"/>
      <c r="AT210" s="26">
        <v>6.22</v>
      </c>
      <c r="AU210" s="26"/>
      <c r="AV210" s="26"/>
      <c r="AW210" s="26"/>
      <c r="AX210" s="26">
        <v>78.49</v>
      </c>
      <c r="AY210" s="26"/>
      <c r="AZ210" s="26"/>
      <c r="BA210" s="26"/>
      <c r="BB210" s="26">
        <v>152.64</v>
      </c>
    </row>
    <row r="211" spans="1:54" ht="14.25">
      <c r="A211" s="95"/>
      <c r="B211" s="98"/>
      <c r="C211" s="99"/>
      <c r="D211" s="26"/>
      <c r="E211" s="26"/>
      <c r="F211" s="26"/>
      <c r="G211" s="26"/>
      <c r="H211" s="26"/>
      <c r="I211" s="26"/>
      <c r="J211" s="26"/>
      <c r="K211" s="26"/>
      <c r="L211" s="26">
        <v>25.43</v>
      </c>
      <c r="M211" s="26"/>
      <c r="N211" s="26"/>
      <c r="O211" s="26"/>
      <c r="P211" s="26"/>
      <c r="Q211" s="26">
        <v>8.87</v>
      </c>
      <c r="R211" s="26"/>
      <c r="S211" s="26"/>
      <c r="T211" s="26"/>
      <c r="U211" s="26"/>
      <c r="V211" s="26">
        <v>46.6</v>
      </c>
      <c r="W211" s="26"/>
      <c r="X211" s="26"/>
      <c r="Y211" s="26">
        <v>372.6</v>
      </c>
      <c r="Z211" s="26"/>
      <c r="AA211" s="26"/>
      <c r="AB211" s="26"/>
      <c r="AC211" s="26"/>
      <c r="AD211" s="26">
        <v>0.28</v>
      </c>
      <c r="AE211" s="26"/>
      <c r="AF211" s="26"/>
      <c r="AG211" s="26">
        <v>0.28</v>
      </c>
      <c r="AH211" s="26"/>
      <c r="AI211" s="26"/>
      <c r="AJ211" s="26"/>
      <c r="AK211" s="26">
        <v>556.2</v>
      </c>
      <c r="AL211" s="26"/>
      <c r="AM211" s="26">
        <v>0.43</v>
      </c>
      <c r="AN211" s="26"/>
      <c r="AO211" s="26"/>
      <c r="AP211" s="26"/>
      <c r="AQ211" s="26">
        <v>23.82</v>
      </c>
      <c r="AR211" s="26"/>
      <c r="AS211" s="26"/>
      <c r="AT211" s="26">
        <v>6.78</v>
      </c>
      <c r="AU211" s="26"/>
      <c r="AV211" s="26"/>
      <c r="AW211" s="26"/>
      <c r="AX211" s="26">
        <v>87.22</v>
      </c>
      <c r="AY211" s="26"/>
      <c r="AZ211" s="26"/>
      <c r="BA211" s="26"/>
      <c r="BB211" s="26">
        <v>169.6</v>
      </c>
    </row>
    <row r="212" spans="1:54" ht="14.25">
      <c r="A212" s="26">
        <v>377</v>
      </c>
      <c r="B212" s="88" t="s">
        <v>23</v>
      </c>
      <c r="C212" s="88"/>
      <c r="D212" s="26">
        <v>200</v>
      </c>
      <c r="E212" s="26"/>
      <c r="F212" s="26"/>
      <c r="G212" s="26"/>
      <c r="H212" s="26">
        <v>200</v>
      </c>
      <c r="I212" s="26"/>
      <c r="J212" s="26"/>
      <c r="K212" s="26"/>
      <c r="L212" s="26">
        <v>0.1</v>
      </c>
      <c r="M212" s="26"/>
      <c r="N212" s="26"/>
      <c r="O212" s="26"/>
      <c r="P212" s="26"/>
      <c r="Q212" s="26">
        <v>0.02</v>
      </c>
      <c r="R212" s="26"/>
      <c r="S212" s="26"/>
      <c r="T212" s="26"/>
      <c r="U212" s="26"/>
      <c r="V212" s="26">
        <v>9.9</v>
      </c>
      <c r="W212" s="26"/>
      <c r="X212" s="26"/>
      <c r="Y212" s="26">
        <v>35</v>
      </c>
      <c r="Z212" s="26"/>
      <c r="AA212" s="26"/>
      <c r="AB212" s="26"/>
      <c r="AC212" s="26"/>
      <c r="AD212" s="26">
        <v>0.05</v>
      </c>
      <c r="AE212" s="26"/>
      <c r="AF212" s="26"/>
      <c r="AG212" s="26">
        <v>50</v>
      </c>
      <c r="AH212" s="26"/>
      <c r="AI212" s="26"/>
      <c r="AJ212" s="26"/>
      <c r="AK212" s="26"/>
      <c r="AL212" s="26"/>
      <c r="AM212" s="26"/>
      <c r="AN212" s="26"/>
      <c r="AO212" s="26"/>
      <c r="AP212" s="26"/>
      <c r="AQ212" s="26">
        <v>0.26</v>
      </c>
      <c r="AR212" s="26"/>
      <c r="AS212" s="26"/>
      <c r="AT212" s="26">
        <v>0.04</v>
      </c>
      <c r="AU212" s="26"/>
      <c r="AV212" s="26"/>
      <c r="AW212" s="26"/>
      <c r="AX212" s="26">
        <v>3</v>
      </c>
      <c r="AY212" s="26"/>
      <c r="AZ212" s="26"/>
      <c r="BA212" s="26"/>
      <c r="BB212" s="55">
        <v>4</v>
      </c>
    </row>
    <row r="213" spans="1:54" ht="14.25">
      <c r="A213" s="26"/>
      <c r="B213" s="88" t="s">
        <v>24</v>
      </c>
      <c r="C213" s="88"/>
      <c r="D213" s="26">
        <v>70</v>
      </c>
      <c r="E213" s="26"/>
      <c r="F213" s="26"/>
      <c r="G213" s="26"/>
      <c r="H213" s="26">
        <v>70</v>
      </c>
      <c r="I213" s="26"/>
      <c r="J213" s="26"/>
      <c r="K213" s="26"/>
      <c r="L213" s="26">
        <v>2.25</v>
      </c>
      <c r="M213" s="26"/>
      <c r="N213" s="26"/>
      <c r="O213" s="26"/>
      <c r="P213" s="26"/>
      <c r="Q213" s="26">
        <v>0.87</v>
      </c>
      <c r="R213" s="26"/>
      <c r="S213" s="26"/>
      <c r="T213" s="26"/>
      <c r="U213" s="26"/>
      <c r="V213" s="26">
        <v>15.42</v>
      </c>
      <c r="W213" s="26"/>
      <c r="X213" s="26"/>
      <c r="Y213" s="26">
        <v>78.6</v>
      </c>
      <c r="Z213" s="26"/>
      <c r="AA213" s="26"/>
      <c r="AB213" s="26"/>
      <c r="AC213" s="26"/>
      <c r="AD213" s="26">
        <v>0.033</v>
      </c>
      <c r="AE213" s="26"/>
      <c r="AF213" s="26"/>
      <c r="AG213" s="26">
        <v>50</v>
      </c>
      <c r="AH213" s="26"/>
      <c r="AI213" s="26"/>
      <c r="AJ213" s="26"/>
      <c r="AK213" s="26"/>
      <c r="AL213" s="26"/>
      <c r="AM213" s="26">
        <v>1.3</v>
      </c>
      <c r="AN213" s="26"/>
      <c r="AO213" s="26"/>
      <c r="AP213" s="26"/>
      <c r="AQ213" s="26">
        <v>5.7</v>
      </c>
      <c r="AR213" s="26"/>
      <c r="AS213" s="26"/>
      <c r="AT213" s="26">
        <v>0.36</v>
      </c>
      <c r="AU213" s="26"/>
      <c r="AV213" s="26"/>
      <c r="AW213" s="26"/>
      <c r="AX213" s="26">
        <v>34</v>
      </c>
      <c r="AY213" s="26"/>
      <c r="AZ213" s="26"/>
      <c r="BA213" s="26"/>
      <c r="BB213" s="55">
        <v>89</v>
      </c>
    </row>
    <row r="214" spans="1:54" ht="14.25">
      <c r="A214" s="25">
        <v>42</v>
      </c>
      <c r="B214" s="88" t="s">
        <v>25</v>
      </c>
      <c r="C214" s="88"/>
      <c r="D214" s="25">
        <v>15</v>
      </c>
      <c r="E214" s="25"/>
      <c r="F214" s="25"/>
      <c r="G214" s="25"/>
      <c r="H214" s="25">
        <v>15</v>
      </c>
      <c r="I214" s="25"/>
      <c r="J214" s="25"/>
      <c r="K214" s="25"/>
      <c r="L214" s="25">
        <v>3.48</v>
      </c>
      <c r="M214" s="25"/>
      <c r="N214" s="25"/>
      <c r="O214" s="25"/>
      <c r="P214" s="25"/>
      <c r="Q214" s="25">
        <v>4.43</v>
      </c>
      <c r="R214" s="25"/>
      <c r="S214" s="25"/>
      <c r="T214" s="25"/>
      <c r="U214" s="25"/>
      <c r="V214" s="25">
        <v>0</v>
      </c>
      <c r="W214" s="25"/>
      <c r="X214" s="25"/>
      <c r="Y214" s="26">
        <v>54.6</v>
      </c>
      <c r="Z214" s="25"/>
      <c r="AA214" s="25"/>
      <c r="AB214" s="25"/>
      <c r="AC214" s="25"/>
      <c r="AD214" s="25">
        <v>0.01</v>
      </c>
      <c r="AE214" s="25"/>
      <c r="AF214" s="25"/>
      <c r="AG214" s="25">
        <v>0.11</v>
      </c>
      <c r="AH214" s="25"/>
      <c r="AI214" s="25"/>
      <c r="AJ214" s="25"/>
      <c r="AK214" s="25">
        <v>43.2</v>
      </c>
      <c r="AL214" s="25"/>
      <c r="AM214" s="25">
        <v>0.075</v>
      </c>
      <c r="AN214" s="25"/>
      <c r="AO214" s="25"/>
      <c r="AP214" s="25"/>
      <c r="AQ214" s="26">
        <v>132</v>
      </c>
      <c r="AR214" s="25"/>
      <c r="AS214" s="25"/>
      <c r="AT214" s="25">
        <v>0.15</v>
      </c>
      <c r="AU214" s="25"/>
      <c r="AV214" s="25"/>
      <c r="AW214" s="25"/>
      <c r="AX214" s="25">
        <v>0.52</v>
      </c>
      <c r="AY214" s="25"/>
      <c r="AZ214" s="25"/>
      <c r="BA214" s="25"/>
      <c r="BB214" s="25">
        <v>7.5</v>
      </c>
    </row>
    <row r="215" spans="1:54" ht="14.25">
      <c r="A215" s="25"/>
      <c r="B215" s="89" t="s">
        <v>38</v>
      </c>
      <c r="C215" s="90"/>
      <c r="D215" s="25"/>
      <c r="E215" s="25"/>
      <c r="F215" s="25"/>
      <c r="G215" s="25"/>
      <c r="H215" s="25"/>
      <c r="I215" s="25"/>
      <c r="J215" s="25"/>
      <c r="K215" s="25"/>
      <c r="L215" s="25">
        <f aca="true" t="shared" si="42" ref="L215:BB215">SUM(L210,L212,L213,L214)</f>
        <v>30.14</v>
      </c>
      <c r="M215" s="25">
        <f t="shared" si="42"/>
        <v>0</v>
      </c>
      <c r="N215" s="25">
        <f t="shared" si="42"/>
        <v>0</v>
      </c>
      <c r="O215" s="25">
        <f t="shared" si="42"/>
        <v>0</v>
      </c>
      <c r="P215" s="25">
        <f t="shared" si="42"/>
        <v>0</v>
      </c>
      <c r="Q215" s="25">
        <f t="shared" si="42"/>
        <v>13.489999999999998</v>
      </c>
      <c r="R215" s="25">
        <f t="shared" si="42"/>
        <v>0</v>
      </c>
      <c r="S215" s="25">
        <f t="shared" si="42"/>
        <v>0</v>
      </c>
      <c r="T215" s="25">
        <f t="shared" si="42"/>
        <v>0</v>
      </c>
      <c r="U215" s="25">
        <f t="shared" si="42"/>
        <v>0</v>
      </c>
      <c r="V215" s="25">
        <f t="shared" si="42"/>
        <v>67.28</v>
      </c>
      <c r="W215" s="25">
        <f t="shared" si="42"/>
        <v>0</v>
      </c>
      <c r="X215" s="25">
        <f t="shared" si="42"/>
        <v>0</v>
      </c>
      <c r="Y215" s="25">
        <f t="shared" si="42"/>
        <v>511</v>
      </c>
      <c r="Z215" s="25">
        <f t="shared" si="42"/>
        <v>0</v>
      </c>
      <c r="AA215" s="25">
        <f t="shared" si="42"/>
        <v>0</v>
      </c>
      <c r="AB215" s="25">
        <f t="shared" si="42"/>
        <v>0</v>
      </c>
      <c r="AC215" s="25">
        <f t="shared" si="42"/>
        <v>0</v>
      </c>
      <c r="AD215" s="25">
        <f t="shared" si="42"/>
        <v>0.349</v>
      </c>
      <c r="AE215" s="25">
        <f t="shared" si="42"/>
        <v>0</v>
      </c>
      <c r="AF215" s="25">
        <f t="shared" si="42"/>
        <v>0</v>
      </c>
      <c r="AG215" s="25">
        <f t="shared" si="42"/>
        <v>100.39</v>
      </c>
      <c r="AH215" s="25">
        <f t="shared" si="42"/>
        <v>0</v>
      </c>
      <c r="AI215" s="25">
        <f t="shared" si="42"/>
        <v>0</v>
      </c>
      <c r="AJ215" s="25">
        <f t="shared" si="42"/>
        <v>0</v>
      </c>
      <c r="AK215" s="25">
        <f t="shared" si="42"/>
        <v>543.78</v>
      </c>
      <c r="AL215" s="25">
        <f t="shared" si="42"/>
        <v>0</v>
      </c>
      <c r="AM215" s="25">
        <f t="shared" si="42"/>
        <v>1.765</v>
      </c>
      <c r="AN215" s="25">
        <f t="shared" si="42"/>
        <v>0</v>
      </c>
      <c r="AO215" s="25">
        <f t="shared" si="42"/>
        <v>0</v>
      </c>
      <c r="AP215" s="25">
        <f t="shared" si="42"/>
        <v>0</v>
      </c>
      <c r="AQ215" s="25">
        <f t="shared" si="42"/>
        <v>160.06</v>
      </c>
      <c r="AR215" s="25">
        <f t="shared" si="42"/>
        <v>0</v>
      </c>
      <c r="AS215" s="25">
        <f t="shared" si="42"/>
        <v>0</v>
      </c>
      <c r="AT215" s="25">
        <f t="shared" si="42"/>
        <v>6.7700000000000005</v>
      </c>
      <c r="AU215" s="25">
        <f t="shared" si="42"/>
        <v>0</v>
      </c>
      <c r="AV215" s="25">
        <f t="shared" si="42"/>
        <v>0</v>
      </c>
      <c r="AW215" s="25">
        <f t="shared" si="42"/>
        <v>0</v>
      </c>
      <c r="AX215" s="25">
        <f t="shared" si="42"/>
        <v>116.00999999999999</v>
      </c>
      <c r="AY215" s="25">
        <f t="shared" si="42"/>
        <v>0</v>
      </c>
      <c r="AZ215" s="25">
        <f t="shared" si="42"/>
        <v>0</v>
      </c>
      <c r="BA215" s="25">
        <f t="shared" si="42"/>
        <v>0</v>
      </c>
      <c r="BB215" s="25">
        <f t="shared" si="42"/>
        <v>253.14</v>
      </c>
    </row>
    <row r="216" spans="1:54" ht="14.25">
      <c r="A216" s="25"/>
      <c r="B216" s="88"/>
      <c r="C216" s="88"/>
      <c r="D216" s="25"/>
      <c r="E216" s="25"/>
      <c r="F216" s="25"/>
      <c r="G216" s="25"/>
      <c r="H216" s="25"/>
      <c r="I216" s="25"/>
      <c r="J216" s="25"/>
      <c r="K216" s="25"/>
      <c r="L216" s="25">
        <f>SUM(L211,L212,L213,L214)</f>
        <v>31.26</v>
      </c>
      <c r="M216" s="25">
        <f aca="true" t="shared" si="43" ref="M216:BB216">SUM(M211,M212,M213,M214)</f>
        <v>0</v>
      </c>
      <c r="N216" s="25">
        <f t="shared" si="43"/>
        <v>0</v>
      </c>
      <c r="O216" s="25">
        <f t="shared" si="43"/>
        <v>0</v>
      </c>
      <c r="P216" s="25">
        <f t="shared" si="43"/>
        <v>0</v>
      </c>
      <c r="Q216" s="25">
        <f t="shared" si="43"/>
        <v>14.189999999999998</v>
      </c>
      <c r="R216" s="25">
        <f t="shared" si="43"/>
        <v>0</v>
      </c>
      <c r="S216" s="25">
        <f t="shared" si="43"/>
        <v>0</v>
      </c>
      <c r="T216" s="25">
        <f t="shared" si="43"/>
        <v>0</v>
      </c>
      <c r="U216" s="25">
        <f t="shared" si="43"/>
        <v>0</v>
      </c>
      <c r="V216" s="25">
        <f t="shared" si="43"/>
        <v>71.92</v>
      </c>
      <c r="W216" s="25">
        <f t="shared" si="43"/>
        <v>0</v>
      </c>
      <c r="X216" s="25">
        <f t="shared" si="43"/>
        <v>0</v>
      </c>
      <c r="Y216" s="25">
        <f t="shared" si="43"/>
        <v>540.8000000000001</v>
      </c>
      <c r="Z216" s="25">
        <f t="shared" si="43"/>
        <v>0</v>
      </c>
      <c r="AA216" s="25">
        <f t="shared" si="43"/>
        <v>0</v>
      </c>
      <c r="AB216" s="25">
        <f t="shared" si="43"/>
        <v>0</v>
      </c>
      <c r="AC216" s="25">
        <f t="shared" si="43"/>
        <v>0</v>
      </c>
      <c r="AD216" s="25">
        <f t="shared" si="43"/>
        <v>0.373</v>
      </c>
      <c r="AE216" s="25">
        <f t="shared" si="43"/>
        <v>0</v>
      </c>
      <c r="AF216" s="25">
        <f t="shared" si="43"/>
        <v>0</v>
      </c>
      <c r="AG216" s="25">
        <f t="shared" si="43"/>
        <v>100.39</v>
      </c>
      <c r="AH216" s="25">
        <f t="shared" si="43"/>
        <v>0</v>
      </c>
      <c r="AI216" s="25">
        <f t="shared" si="43"/>
        <v>0</v>
      </c>
      <c r="AJ216" s="25">
        <f t="shared" si="43"/>
        <v>0</v>
      </c>
      <c r="AK216" s="25">
        <f t="shared" si="43"/>
        <v>599.4000000000001</v>
      </c>
      <c r="AL216" s="25">
        <f t="shared" si="43"/>
        <v>0</v>
      </c>
      <c r="AM216" s="25">
        <f t="shared" si="43"/>
        <v>1.805</v>
      </c>
      <c r="AN216" s="25">
        <f t="shared" si="43"/>
        <v>0</v>
      </c>
      <c r="AO216" s="25">
        <f t="shared" si="43"/>
        <v>0</v>
      </c>
      <c r="AP216" s="25">
        <f t="shared" si="43"/>
        <v>0</v>
      </c>
      <c r="AQ216" s="25">
        <f t="shared" si="43"/>
        <v>161.78</v>
      </c>
      <c r="AR216" s="25">
        <f t="shared" si="43"/>
        <v>0</v>
      </c>
      <c r="AS216" s="25">
        <f t="shared" si="43"/>
        <v>0</v>
      </c>
      <c r="AT216" s="25">
        <f t="shared" si="43"/>
        <v>7.330000000000001</v>
      </c>
      <c r="AU216" s="25">
        <f t="shared" si="43"/>
        <v>0</v>
      </c>
      <c r="AV216" s="25">
        <f t="shared" si="43"/>
        <v>0</v>
      </c>
      <c r="AW216" s="25">
        <f t="shared" si="43"/>
        <v>0</v>
      </c>
      <c r="AX216" s="25">
        <f t="shared" si="43"/>
        <v>124.74</v>
      </c>
      <c r="AY216" s="25">
        <f t="shared" si="43"/>
        <v>0</v>
      </c>
      <c r="AZ216" s="25">
        <f t="shared" si="43"/>
        <v>0</v>
      </c>
      <c r="BA216" s="25">
        <f t="shared" si="43"/>
        <v>0</v>
      </c>
      <c r="BB216" s="25">
        <f t="shared" si="43"/>
        <v>270.1</v>
      </c>
    </row>
    <row r="217" spans="1:54" ht="14.25">
      <c r="A217" s="86" t="s">
        <v>28</v>
      </c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</row>
    <row r="218" spans="1:54" ht="15" customHeight="1">
      <c r="A218" s="88">
        <v>15</v>
      </c>
      <c r="B218" s="88" t="s">
        <v>42</v>
      </c>
      <c r="C218" s="88"/>
      <c r="D218" s="26">
        <v>60</v>
      </c>
      <c r="E218" s="26"/>
      <c r="F218" s="26"/>
      <c r="G218" s="26"/>
      <c r="H218" s="26">
        <v>100</v>
      </c>
      <c r="I218" s="26"/>
      <c r="J218" s="26"/>
      <c r="K218" s="26"/>
      <c r="L218" s="26">
        <v>0.59</v>
      </c>
      <c r="M218" s="26"/>
      <c r="N218" s="26"/>
      <c r="O218" s="26"/>
      <c r="P218" s="26"/>
      <c r="Q218" s="26">
        <v>3.69</v>
      </c>
      <c r="R218" s="26"/>
      <c r="S218" s="26"/>
      <c r="T218" s="26"/>
      <c r="U218" s="26"/>
      <c r="V218" s="26">
        <v>2.24</v>
      </c>
      <c r="W218" s="26"/>
      <c r="X218" s="26"/>
      <c r="Y218" s="26">
        <v>44.52</v>
      </c>
      <c r="Z218" s="26"/>
      <c r="AA218" s="26"/>
      <c r="AB218" s="26"/>
      <c r="AC218" s="26"/>
      <c r="AD218" s="26">
        <v>0.03</v>
      </c>
      <c r="AE218" s="26"/>
      <c r="AF218" s="26"/>
      <c r="AG218" s="26">
        <v>10.06</v>
      </c>
      <c r="AH218" s="26"/>
      <c r="AI218" s="26"/>
      <c r="AJ218" s="26"/>
      <c r="AK218" s="26">
        <v>78.6</v>
      </c>
      <c r="AL218" s="26"/>
      <c r="AM218" s="26">
        <v>0.3</v>
      </c>
      <c r="AN218" s="26"/>
      <c r="AO218" s="26"/>
      <c r="AP218" s="26"/>
      <c r="AQ218" s="26">
        <v>11.21</v>
      </c>
      <c r="AR218" s="26"/>
      <c r="AS218" s="26"/>
      <c r="AT218" s="26">
        <v>0.44</v>
      </c>
      <c r="AU218" s="26"/>
      <c r="AV218" s="26"/>
      <c r="AW218" s="26"/>
      <c r="AX218" s="26">
        <v>8.2</v>
      </c>
      <c r="AY218" s="26"/>
      <c r="AZ218" s="26"/>
      <c r="BA218" s="26"/>
      <c r="BB218" s="26">
        <v>0.396</v>
      </c>
    </row>
    <row r="219" spans="1:54" ht="14.25">
      <c r="A219" s="88"/>
      <c r="B219" s="88"/>
      <c r="C219" s="88"/>
      <c r="D219" s="26"/>
      <c r="E219" s="26"/>
      <c r="F219" s="26"/>
      <c r="G219" s="26"/>
      <c r="H219" s="26"/>
      <c r="I219" s="26"/>
      <c r="J219" s="26"/>
      <c r="K219" s="26"/>
      <c r="L219" s="26">
        <v>0.98</v>
      </c>
      <c r="M219" s="26"/>
      <c r="N219" s="26"/>
      <c r="O219" s="26"/>
      <c r="P219" s="26"/>
      <c r="Q219" s="26">
        <v>6.15</v>
      </c>
      <c r="R219" s="26"/>
      <c r="S219" s="26"/>
      <c r="T219" s="26"/>
      <c r="U219" s="26"/>
      <c r="V219" s="26">
        <v>3.73</v>
      </c>
      <c r="W219" s="26"/>
      <c r="X219" s="26"/>
      <c r="Y219" s="26">
        <v>74.2</v>
      </c>
      <c r="Z219" s="26"/>
      <c r="AA219" s="26"/>
      <c r="AB219" s="26"/>
      <c r="AC219" s="26"/>
      <c r="AD219" s="26">
        <v>0.05</v>
      </c>
      <c r="AE219" s="26"/>
      <c r="AF219" s="26"/>
      <c r="AG219" s="26">
        <v>16.76</v>
      </c>
      <c r="AH219" s="26"/>
      <c r="AI219" s="26"/>
      <c r="AJ219" s="26"/>
      <c r="AK219" s="26">
        <v>131</v>
      </c>
      <c r="AL219" s="26"/>
      <c r="AM219" s="26">
        <v>0.5</v>
      </c>
      <c r="AN219" s="26"/>
      <c r="AO219" s="26"/>
      <c r="AP219" s="26"/>
      <c r="AQ219" s="26">
        <v>18.68</v>
      </c>
      <c r="AR219" s="26"/>
      <c r="AS219" s="26"/>
      <c r="AT219" s="26">
        <v>0.74</v>
      </c>
      <c r="AU219" s="26"/>
      <c r="AV219" s="26"/>
      <c r="AW219" s="26"/>
      <c r="AX219" s="26">
        <v>13.67</v>
      </c>
      <c r="AY219" s="26"/>
      <c r="AZ219" s="26"/>
      <c r="BA219" s="26"/>
      <c r="BB219" s="26">
        <v>0.667</v>
      </c>
    </row>
    <row r="220" spans="1:54" ht="14.25">
      <c r="A220" s="88"/>
      <c r="B220" s="88" t="s">
        <v>79</v>
      </c>
      <c r="C220" s="88"/>
      <c r="D220" s="26">
        <v>200</v>
      </c>
      <c r="E220" s="26"/>
      <c r="F220" s="26"/>
      <c r="G220" s="26"/>
      <c r="H220" s="26">
        <v>250</v>
      </c>
      <c r="I220" s="26"/>
      <c r="J220" s="26"/>
      <c r="K220" s="26"/>
      <c r="L220" s="26">
        <v>5.8</v>
      </c>
      <c r="M220" s="26"/>
      <c r="N220" s="26"/>
      <c r="O220" s="26"/>
      <c r="P220" s="26"/>
      <c r="Q220" s="26">
        <v>3.6</v>
      </c>
      <c r="R220" s="26"/>
      <c r="S220" s="26"/>
      <c r="T220" s="26"/>
      <c r="U220" s="26"/>
      <c r="V220" s="26">
        <v>10.4</v>
      </c>
      <c r="W220" s="26"/>
      <c r="X220" s="26"/>
      <c r="Y220" s="26">
        <v>113.2</v>
      </c>
      <c r="Z220" s="26"/>
      <c r="AA220" s="26"/>
      <c r="AB220" s="26"/>
      <c r="AC220" s="26"/>
      <c r="AD220" s="26">
        <v>0.156</v>
      </c>
      <c r="AE220" s="26"/>
      <c r="AF220" s="26"/>
      <c r="AG220" s="26">
        <v>4.28</v>
      </c>
      <c r="AH220" s="26"/>
      <c r="AI220" s="26"/>
      <c r="AJ220" s="26"/>
      <c r="AK220" s="26">
        <v>800</v>
      </c>
      <c r="AL220" s="26"/>
      <c r="AM220" s="26">
        <v>0.8</v>
      </c>
      <c r="AN220" s="26"/>
      <c r="AO220" s="26"/>
      <c r="AP220" s="26"/>
      <c r="AQ220" s="26">
        <v>28.92</v>
      </c>
      <c r="AR220" s="26"/>
      <c r="AS220" s="26"/>
      <c r="AT220" s="26">
        <v>1.176</v>
      </c>
      <c r="AU220" s="26"/>
      <c r="AV220" s="26"/>
      <c r="AW220" s="26"/>
      <c r="AX220" s="26">
        <v>26.2</v>
      </c>
      <c r="AY220" s="26"/>
      <c r="AZ220" s="26"/>
      <c r="BA220" s="26"/>
      <c r="BB220" s="26">
        <v>94.6</v>
      </c>
    </row>
    <row r="221" spans="1:54" ht="14.25">
      <c r="A221" s="88"/>
      <c r="B221" s="88"/>
      <c r="C221" s="88"/>
      <c r="D221" s="26"/>
      <c r="E221" s="26"/>
      <c r="F221" s="26"/>
      <c r="G221" s="26"/>
      <c r="H221" s="26"/>
      <c r="I221" s="26"/>
      <c r="J221" s="26"/>
      <c r="K221" s="26"/>
      <c r="L221" s="26">
        <v>7.25</v>
      </c>
      <c r="M221" s="26"/>
      <c r="N221" s="26"/>
      <c r="O221" s="26"/>
      <c r="P221" s="26"/>
      <c r="Q221" s="26">
        <v>4.5</v>
      </c>
      <c r="R221" s="26"/>
      <c r="S221" s="26"/>
      <c r="T221" s="26"/>
      <c r="U221" s="26"/>
      <c r="V221" s="26">
        <v>13</v>
      </c>
      <c r="W221" s="26"/>
      <c r="X221" s="26"/>
      <c r="Y221" s="26">
        <v>141.5</v>
      </c>
      <c r="Z221" s="26"/>
      <c r="AA221" s="26"/>
      <c r="AB221" s="26"/>
      <c r="AC221" s="26"/>
      <c r="AD221" s="26">
        <v>0.195</v>
      </c>
      <c r="AE221" s="26"/>
      <c r="AF221" s="26"/>
      <c r="AG221" s="26">
        <v>5.35</v>
      </c>
      <c r="AH221" s="26"/>
      <c r="AI221" s="26"/>
      <c r="AJ221" s="26"/>
      <c r="AK221" s="26">
        <v>1000</v>
      </c>
      <c r="AL221" s="26"/>
      <c r="AM221" s="26">
        <v>1</v>
      </c>
      <c r="AN221" s="26"/>
      <c r="AO221" s="26"/>
      <c r="AP221" s="26"/>
      <c r="AQ221" s="26">
        <v>36.15</v>
      </c>
      <c r="AR221" s="26"/>
      <c r="AS221" s="26"/>
      <c r="AT221" s="26">
        <v>1.47</v>
      </c>
      <c r="AU221" s="26"/>
      <c r="AV221" s="26"/>
      <c r="AW221" s="26"/>
      <c r="AX221" s="26">
        <v>32.75</v>
      </c>
      <c r="AY221" s="26"/>
      <c r="AZ221" s="26"/>
      <c r="BA221" s="26"/>
      <c r="BB221" s="26">
        <v>118.25</v>
      </c>
    </row>
    <row r="222" spans="1:54" ht="15" customHeight="1">
      <c r="A222" s="88">
        <v>312</v>
      </c>
      <c r="B222" s="88" t="s">
        <v>31</v>
      </c>
      <c r="C222" s="88"/>
      <c r="D222" s="25">
        <v>180</v>
      </c>
      <c r="E222" s="25"/>
      <c r="F222" s="25"/>
      <c r="G222" s="25"/>
      <c r="H222" s="25">
        <v>200</v>
      </c>
      <c r="I222" s="25"/>
      <c r="J222" s="25"/>
      <c r="K222" s="25"/>
      <c r="L222" s="25">
        <v>15.55</v>
      </c>
      <c r="M222" s="25"/>
      <c r="N222" s="25"/>
      <c r="O222" s="25"/>
      <c r="P222" s="25"/>
      <c r="Q222" s="25">
        <v>3.76</v>
      </c>
      <c r="R222" s="25"/>
      <c r="S222" s="25"/>
      <c r="T222" s="25"/>
      <c r="U222" s="25"/>
      <c r="V222" s="25">
        <v>33.62</v>
      </c>
      <c r="W222" s="25"/>
      <c r="X222" s="25"/>
      <c r="Y222" s="26">
        <v>233.19</v>
      </c>
      <c r="Z222" s="25"/>
      <c r="AA222" s="25"/>
      <c r="AB222" s="25"/>
      <c r="AC222" s="25"/>
      <c r="AD222" s="25">
        <v>0.32</v>
      </c>
      <c r="AE222" s="25"/>
      <c r="AF222" s="25"/>
      <c r="AG222" s="25"/>
      <c r="AH222" s="25"/>
      <c r="AI222" s="25"/>
      <c r="AJ222" s="25"/>
      <c r="AK222" s="25">
        <v>31.32</v>
      </c>
      <c r="AL222" s="25"/>
      <c r="AM222" s="25">
        <v>1.843</v>
      </c>
      <c r="AN222" s="25"/>
      <c r="AO222" s="25"/>
      <c r="AP222" s="25"/>
      <c r="AQ222" s="26">
        <v>119.62</v>
      </c>
      <c r="AR222" s="25"/>
      <c r="AS222" s="25"/>
      <c r="AT222" s="25">
        <v>4.64</v>
      </c>
      <c r="AU222" s="25"/>
      <c r="AV222" s="25"/>
      <c r="AW222" s="25"/>
      <c r="AX222" s="25">
        <v>39.85</v>
      </c>
      <c r="AY222" s="25"/>
      <c r="AZ222" s="25"/>
      <c r="BA222" s="25"/>
      <c r="BB222" s="25">
        <v>106.38</v>
      </c>
    </row>
    <row r="223" spans="1:54" ht="14.25">
      <c r="A223" s="88"/>
      <c r="B223" s="88"/>
      <c r="C223" s="88"/>
      <c r="D223" s="25"/>
      <c r="E223" s="25"/>
      <c r="F223" s="25"/>
      <c r="G223" s="25"/>
      <c r="H223" s="25"/>
      <c r="I223" s="25"/>
      <c r="J223" s="25"/>
      <c r="K223" s="25"/>
      <c r="L223" s="25">
        <v>17.28</v>
      </c>
      <c r="M223" s="25"/>
      <c r="N223" s="25"/>
      <c r="O223" s="25"/>
      <c r="P223" s="25"/>
      <c r="Q223" s="25">
        <v>4.18</v>
      </c>
      <c r="R223" s="25"/>
      <c r="S223" s="25"/>
      <c r="T223" s="25"/>
      <c r="U223" s="25"/>
      <c r="V223" s="25">
        <v>37.36</v>
      </c>
      <c r="W223" s="25"/>
      <c r="X223" s="25"/>
      <c r="Y223" s="26">
        <v>259.1</v>
      </c>
      <c r="Z223" s="25"/>
      <c r="AA223" s="25"/>
      <c r="AB223" s="25"/>
      <c r="AC223" s="25"/>
      <c r="AD223" s="25">
        <v>0.36</v>
      </c>
      <c r="AE223" s="25"/>
      <c r="AF223" s="25"/>
      <c r="AG223" s="25"/>
      <c r="AH223" s="25"/>
      <c r="AI223" s="25"/>
      <c r="AJ223" s="25"/>
      <c r="AK223" s="25">
        <v>34.8</v>
      </c>
      <c r="AL223" s="25"/>
      <c r="AM223" s="25">
        <v>2.048</v>
      </c>
      <c r="AN223" s="25"/>
      <c r="AO223" s="25"/>
      <c r="AP223" s="25"/>
      <c r="AQ223" s="26">
        <v>132.92</v>
      </c>
      <c r="AR223" s="25"/>
      <c r="AS223" s="25"/>
      <c r="AT223" s="25">
        <v>5.16</v>
      </c>
      <c r="AU223" s="25"/>
      <c r="AV223" s="25"/>
      <c r="AW223" s="25"/>
      <c r="AX223" s="25">
        <v>44.28</v>
      </c>
      <c r="AY223" s="25"/>
      <c r="AZ223" s="25"/>
      <c r="BA223" s="25"/>
      <c r="BB223" s="25">
        <v>118.2</v>
      </c>
    </row>
    <row r="224" spans="1:54" ht="14.25">
      <c r="A224" s="88">
        <v>343</v>
      </c>
      <c r="B224" s="88" t="s">
        <v>70</v>
      </c>
      <c r="C224" s="88"/>
      <c r="D224" s="26">
        <v>80</v>
      </c>
      <c r="E224" s="26"/>
      <c r="F224" s="26"/>
      <c r="G224" s="26"/>
      <c r="H224" s="26">
        <v>100</v>
      </c>
      <c r="I224" s="26"/>
      <c r="J224" s="26"/>
      <c r="K224" s="26"/>
      <c r="L224" s="26">
        <v>24</v>
      </c>
      <c r="M224" s="26"/>
      <c r="N224" s="26"/>
      <c r="O224" s="26"/>
      <c r="P224" s="26"/>
      <c r="Q224" s="26">
        <v>11.6</v>
      </c>
      <c r="R224" s="26"/>
      <c r="S224" s="26"/>
      <c r="T224" s="26"/>
      <c r="U224" s="26"/>
      <c r="V224" s="26">
        <v>1.73</v>
      </c>
      <c r="W224" s="26"/>
      <c r="X224" s="26"/>
      <c r="Y224" s="26">
        <v>207.33</v>
      </c>
      <c r="Z224" s="26"/>
      <c r="AA224" s="26"/>
      <c r="AB224" s="26"/>
      <c r="AC224" s="26"/>
      <c r="AD224" s="26">
        <v>0.13</v>
      </c>
      <c r="AE224" s="26"/>
      <c r="AF224" s="26"/>
      <c r="AG224" s="26">
        <v>0.2</v>
      </c>
      <c r="AH224" s="26"/>
      <c r="AI224" s="26"/>
      <c r="AJ224" s="26"/>
      <c r="AK224" s="26">
        <v>1.21</v>
      </c>
      <c r="AL224" s="26"/>
      <c r="AM224" s="26">
        <v>1.44</v>
      </c>
      <c r="AN224" s="26"/>
      <c r="AO224" s="26"/>
      <c r="AP224" s="26"/>
      <c r="AQ224" s="26">
        <v>14.86</v>
      </c>
      <c r="AR224" s="26"/>
      <c r="AS224" s="26"/>
      <c r="AT224" s="26">
        <v>0.47</v>
      </c>
      <c r="AU224" s="26"/>
      <c r="AV224" s="26"/>
      <c r="AW224" s="26"/>
      <c r="AX224" s="26">
        <v>27.3</v>
      </c>
      <c r="AY224" s="26"/>
      <c r="AZ224" s="26"/>
      <c r="BA224" s="26"/>
      <c r="BB224" s="26">
        <v>103.68</v>
      </c>
    </row>
    <row r="225" spans="1:54" ht="14.25">
      <c r="A225" s="88"/>
      <c r="B225" s="88"/>
      <c r="C225" s="88"/>
      <c r="D225" s="26"/>
      <c r="E225" s="26"/>
      <c r="F225" s="26"/>
      <c r="G225" s="26"/>
      <c r="H225" s="26"/>
      <c r="I225" s="26"/>
      <c r="J225" s="26"/>
      <c r="K225" s="26"/>
      <c r="L225" s="26">
        <v>30</v>
      </c>
      <c r="M225" s="26"/>
      <c r="N225" s="26"/>
      <c r="O225" s="26"/>
      <c r="P225" s="26"/>
      <c r="Q225" s="26">
        <v>14.5</v>
      </c>
      <c r="R225" s="26"/>
      <c r="S225" s="26"/>
      <c r="T225" s="26"/>
      <c r="U225" s="26"/>
      <c r="V225" s="26">
        <v>2.17</v>
      </c>
      <c r="W225" s="26"/>
      <c r="X225" s="26"/>
      <c r="Y225" s="26">
        <v>259.17</v>
      </c>
      <c r="Z225" s="26"/>
      <c r="AA225" s="26"/>
      <c r="AB225" s="26"/>
      <c r="AC225" s="26"/>
      <c r="AD225" s="26">
        <v>0.17</v>
      </c>
      <c r="AE225" s="26"/>
      <c r="AF225" s="26"/>
      <c r="AG225" s="26">
        <v>0.26</v>
      </c>
      <c r="AH225" s="26"/>
      <c r="AI225" s="26"/>
      <c r="AJ225" s="26"/>
      <c r="AK225" s="26">
        <v>1.52</v>
      </c>
      <c r="AL225" s="26"/>
      <c r="AM225" s="26">
        <v>1.81</v>
      </c>
      <c r="AN225" s="26"/>
      <c r="AO225" s="26"/>
      <c r="AP225" s="26"/>
      <c r="AQ225" s="26">
        <v>18.58</v>
      </c>
      <c r="AR225" s="26"/>
      <c r="AS225" s="26"/>
      <c r="AT225" s="26">
        <v>0.59</v>
      </c>
      <c r="AU225" s="26"/>
      <c r="AV225" s="26"/>
      <c r="AW225" s="26"/>
      <c r="AX225" s="26">
        <v>34.14</v>
      </c>
      <c r="AY225" s="26"/>
      <c r="AZ225" s="26"/>
      <c r="BA225" s="26"/>
      <c r="BB225" s="26">
        <v>123.61</v>
      </c>
    </row>
    <row r="226" spans="1:54" ht="14.25">
      <c r="A226" s="26">
        <v>377</v>
      </c>
      <c r="B226" s="88" t="s">
        <v>23</v>
      </c>
      <c r="C226" s="88"/>
      <c r="D226" s="26">
        <v>200</v>
      </c>
      <c r="E226" s="26"/>
      <c r="F226" s="26"/>
      <c r="G226" s="26"/>
      <c r="H226" s="26">
        <v>200</v>
      </c>
      <c r="I226" s="26"/>
      <c r="J226" s="26"/>
      <c r="K226" s="26"/>
      <c r="L226" s="26">
        <v>0.1</v>
      </c>
      <c r="M226" s="26"/>
      <c r="N226" s="26"/>
      <c r="O226" s="26"/>
      <c r="P226" s="26"/>
      <c r="Q226" s="26">
        <v>0.02</v>
      </c>
      <c r="R226" s="26"/>
      <c r="S226" s="26"/>
      <c r="T226" s="26"/>
      <c r="U226" s="26"/>
      <c r="V226" s="26">
        <v>9.9</v>
      </c>
      <c r="W226" s="26"/>
      <c r="X226" s="26"/>
      <c r="Y226" s="26">
        <v>35</v>
      </c>
      <c r="Z226" s="26"/>
      <c r="AA226" s="26"/>
      <c r="AB226" s="26"/>
      <c r="AC226" s="26"/>
      <c r="AD226" s="26">
        <v>0.05</v>
      </c>
      <c r="AE226" s="26"/>
      <c r="AF226" s="26"/>
      <c r="AG226" s="26">
        <v>50</v>
      </c>
      <c r="AH226" s="26"/>
      <c r="AI226" s="26"/>
      <c r="AJ226" s="26"/>
      <c r="AK226" s="26"/>
      <c r="AL226" s="26"/>
      <c r="AM226" s="26"/>
      <c r="AN226" s="26"/>
      <c r="AO226" s="26"/>
      <c r="AP226" s="26"/>
      <c r="AQ226" s="26">
        <v>0.26</v>
      </c>
      <c r="AR226" s="26"/>
      <c r="AS226" s="26"/>
      <c r="AT226" s="26">
        <v>0.04</v>
      </c>
      <c r="AU226" s="26"/>
      <c r="AV226" s="26"/>
      <c r="AW226" s="26"/>
      <c r="AX226" s="26">
        <v>3</v>
      </c>
      <c r="AY226" s="26"/>
      <c r="AZ226" s="26"/>
      <c r="BA226" s="26"/>
      <c r="BB226" s="55">
        <v>4</v>
      </c>
    </row>
    <row r="227" spans="1:54" ht="14.25">
      <c r="A227" s="26"/>
      <c r="B227" s="88" t="s">
        <v>33</v>
      </c>
      <c r="C227" s="88"/>
      <c r="D227" s="25">
        <v>60</v>
      </c>
      <c r="E227" s="25"/>
      <c r="F227" s="25"/>
      <c r="G227" s="25"/>
      <c r="H227" s="25">
        <v>60</v>
      </c>
      <c r="I227" s="25"/>
      <c r="J227" s="25"/>
      <c r="K227" s="25"/>
      <c r="L227" s="25">
        <v>5.33</v>
      </c>
      <c r="M227" s="25"/>
      <c r="N227" s="25"/>
      <c r="O227" s="25"/>
      <c r="P227" s="25"/>
      <c r="Q227" s="25">
        <v>2.26</v>
      </c>
      <c r="R227" s="25"/>
      <c r="S227" s="25"/>
      <c r="T227" s="25"/>
      <c r="U227" s="25"/>
      <c r="V227" s="25">
        <v>21.77</v>
      </c>
      <c r="W227" s="25"/>
      <c r="X227" s="25"/>
      <c r="Y227" s="26">
        <v>137</v>
      </c>
      <c r="Z227" s="25"/>
      <c r="AA227" s="25"/>
      <c r="AB227" s="25"/>
      <c r="AC227" s="25"/>
      <c r="AD227" s="25">
        <v>0.205</v>
      </c>
      <c r="AE227" s="25"/>
      <c r="AF227" s="25"/>
      <c r="AG227" s="25">
        <v>0.1</v>
      </c>
      <c r="AH227" s="25"/>
      <c r="AI227" s="25"/>
      <c r="AJ227" s="25"/>
      <c r="AK227" s="25"/>
      <c r="AL227" s="25"/>
      <c r="AM227" s="25">
        <v>0.085</v>
      </c>
      <c r="AN227" s="25"/>
      <c r="AO227" s="25"/>
      <c r="AP227" s="25"/>
      <c r="AQ227" s="26">
        <v>62.5</v>
      </c>
      <c r="AR227" s="25"/>
      <c r="AS227" s="25"/>
      <c r="AT227" s="25">
        <v>1.8</v>
      </c>
      <c r="AU227" s="25"/>
      <c r="AV227" s="25"/>
      <c r="AW227" s="25"/>
      <c r="AX227" s="25">
        <v>41</v>
      </c>
      <c r="AY227" s="25"/>
      <c r="AZ227" s="25"/>
      <c r="BA227" s="25"/>
      <c r="BB227" s="25">
        <v>129</v>
      </c>
    </row>
    <row r="228" spans="1:56" ht="14.25">
      <c r="A228" s="88"/>
      <c r="B228" s="88" t="s">
        <v>38</v>
      </c>
      <c r="C228" s="88"/>
      <c r="D228" s="25"/>
      <c r="E228" s="25"/>
      <c r="F228" s="25"/>
      <c r="G228" s="25"/>
      <c r="H228" s="25"/>
      <c r="I228" s="25"/>
      <c r="J228" s="25"/>
      <c r="K228" s="25"/>
      <c r="L228" s="25">
        <f aca="true" t="shared" si="44" ref="L228:AX228">SUM(L218,L220,L222,L224,L226,L227)</f>
        <v>51.37</v>
      </c>
      <c r="M228" s="25">
        <f t="shared" si="44"/>
        <v>0</v>
      </c>
      <c r="N228" s="25">
        <f t="shared" si="44"/>
        <v>0</v>
      </c>
      <c r="O228" s="25">
        <f t="shared" si="44"/>
        <v>0</v>
      </c>
      <c r="P228" s="25">
        <f t="shared" si="44"/>
        <v>0</v>
      </c>
      <c r="Q228" s="25">
        <f t="shared" si="44"/>
        <v>24.93</v>
      </c>
      <c r="R228" s="25">
        <f t="shared" si="44"/>
        <v>0</v>
      </c>
      <c r="S228" s="25">
        <f t="shared" si="44"/>
        <v>0</v>
      </c>
      <c r="T228" s="25">
        <f t="shared" si="44"/>
        <v>0</v>
      </c>
      <c r="U228" s="25">
        <f t="shared" si="44"/>
        <v>0</v>
      </c>
      <c r="V228" s="25">
        <f t="shared" si="44"/>
        <v>79.66</v>
      </c>
      <c r="W228" s="25">
        <f t="shared" si="44"/>
        <v>0</v>
      </c>
      <c r="X228" s="25">
        <f t="shared" si="44"/>
        <v>0</v>
      </c>
      <c r="Y228" s="25">
        <f t="shared" si="44"/>
        <v>770.24</v>
      </c>
      <c r="Z228" s="25">
        <f t="shared" si="44"/>
        <v>0</v>
      </c>
      <c r="AA228" s="25">
        <f t="shared" si="44"/>
        <v>0</v>
      </c>
      <c r="AB228" s="25">
        <f t="shared" si="44"/>
        <v>0</v>
      </c>
      <c r="AC228" s="25">
        <f t="shared" si="44"/>
        <v>0</v>
      </c>
      <c r="AD228" s="25">
        <f t="shared" si="44"/>
        <v>0.891</v>
      </c>
      <c r="AE228" s="25">
        <f t="shared" si="44"/>
        <v>0</v>
      </c>
      <c r="AF228" s="25">
        <f t="shared" si="44"/>
        <v>0</v>
      </c>
      <c r="AG228" s="25">
        <f t="shared" si="44"/>
        <v>64.63999999999999</v>
      </c>
      <c r="AH228" s="25">
        <f t="shared" si="44"/>
        <v>0</v>
      </c>
      <c r="AI228" s="25">
        <f t="shared" si="44"/>
        <v>0</v>
      </c>
      <c r="AJ228" s="25">
        <f t="shared" si="44"/>
        <v>0</v>
      </c>
      <c r="AK228" s="25">
        <f t="shared" si="44"/>
        <v>911.1300000000001</v>
      </c>
      <c r="AL228" s="25">
        <f t="shared" si="44"/>
        <v>0</v>
      </c>
      <c r="AM228" s="25">
        <f t="shared" si="44"/>
        <v>4.468</v>
      </c>
      <c r="AN228" s="25">
        <f t="shared" si="44"/>
        <v>0</v>
      </c>
      <c r="AO228" s="25">
        <f t="shared" si="44"/>
        <v>0</v>
      </c>
      <c r="AP228" s="25">
        <f t="shared" si="44"/>
        <v>0</v>
      </c>
      <c r="AQ228" s="25">
        <f t="shared" si="44"/>
        <v>237.37</v>
      </c>
      <c r="AR228" s="25">
        <f t="shared" si="44"/>
        <v>0</v>
      </c>
      <c r="AS228" s="25">
        <f t="shared" si="44"/>
        <v>0</v>
      </c>
      <c r="AT228" s="25">
        <f t="shared" si="44"/>
        <v>8.565999999999999</v>
      </c>
      <c r="AU228" s="25">
        <f t="shared" si="44"/>
        <v>0</v>
      </c>
      <c r="AV228" s="25">
        <f t="shared" si="44"/>
        <v>0</v>
      </c>
      <c r="AW228" s="25">
        <f t="shared" si="44"/>
        <v>0</v>
      </c>
      <c r="AX228" s="25">
        <f t="shared" si="44"/>
        <v>145.55</v>
      </c>
      <c r="AY228" s="25">
        <f aca="true" t="shared" si="45" ref="AY228:BD228">SUM(AY218,AY220,AY222,AY224,AY226,AY227)</f>
        <v>0</v>
      </c>
      <c r="AZ228" s="25">
        <f t="shared" si="45"/>
        <v>0</v>
      </c>
      <c r="BA228" s="25">
        <f t="shared" si="45"/>
        <v>0</v>
      </c>
      <c r="BB228" s="25">
        <f t="shared" si="45"/>
        <v>438.056</v>
      </c>
      <c r="BC228" s="15">
        <f t="shared" si="45"/>
        <v>0</v>
      </c>
      <c r="BD228" s="15">
        <f t="shared" si="45"/>
        <v>0</v>
      </c>
    </row>
    <row r="229" spans="1:54" ht="14.25">
      <c r="A229" s="88"/>
      <c r="B229" s="88"/>
      <c r="C229" s="88"/>
      <c r="D229" s="25"/>
      <c r="E229" s="25"/>
      <c r="F229" s="25"/>
      <c r="G229" s="25"/>
      <c r="H229" s="25"/>
      <c r="I229" s="25"/>
      <c r="J229" s="25"/>
      <c r="K229" s="25"/>
      <c r="L229" s="25">
        <f>SUM(L219,L221,L223,L225,L226,L227)</f>
        <v>60.940000000000005</v>
      </c>
      <c r="M229" s="25">
        <f aca="true" t="shared" si="46" ref="M229:BB229">SUM(M219,M221,M223,M225,M226,M227)</f>
        <v>0</v>
      </c>
      <c r="N229" s="25">
        <f t="shared" si="46"/>
        <v>0</v>
      </c>
      <c r="O229" s="25">
        <f t="shared" si="46"/>
        <v>0</v>
      </c>
      <c r="P229" s="25">
        <f t="shared" si="46"/>
        <v>0</v>
      </c>
      <c r="Q229" s="25">
        <f t="shared" si="46"/>
        <v>31.61</v>
      </c>
      <c r="R229" s="25">
        <f t="shared" si="46"/>
        <v>0</v>
      </c>
      <c r="S229" s="25">
        <f t="shared" si="46"/>
        <v>0</v>
      </c>
      <c r="T229" s="25">
        <f t="shared" si="46"/>
        <v>0</v>
      </c>
      <c r="U229" s="25">
        <f t="shared" si="46"/>
        <v>0</v>
      </c>
      <c r="V229" s="25">
        <f t="shared" si="46"/>
        <v>87.93</v>
      </c>
      <c r="W229" s="25">
        <f t="shared" si="46"/>
        <v>0</v>
      </c>
      <c r="X229" s="25">
        <f t="shared" si="46"/>
        <v>0</v>
      </c>
      <c r="Y229" s="25">
        <f t="shared" si="46"/>
        <v>905.97</v>
      </c>
      <c r="Z229" s="25">
        <f t="shared" si="46"/>
        <v>0</v>
      </c>
      <c r="AA229" s="25">
        <f t="shared" si="46"/>
        <v>0</v>
      </c>
      <c r="AB229" s="25">
        <f t="shared" si="46"/>
        <v>0</v>
      </c>
      <c r="AC229" s="25">
        <f t="shared" si="46"/>
        <v>0</v>
      </c>
      <c r="AD229" s="25">
        <f t="shared" si="46"/>
        <v>1.03</v>
      </c>
      <c r="AE229" s="25">
        <f t="shared" si="46"/>
        <v>0</v>
      </c>
      <c r="AF229" s="25">
        <f t="shared" si="46"/>
        <v>0</v>
      </c>
      <c r="AG229" s="25">
        <f t="shared" si="46"/>
        <v>72.47</v>
      </c>
      <c r="AH229" s="25">
        <f t="shared" si="46"/>
        <v>0</v>
      </c>
      <c r="AI229" s="25">
        <f t="shared" si="46"/>
        <v>0</v>
      </c>
      <c r="AJ229" s="25">
        <f t="shared" si="46"/>
        <v>0</v>
      </c>
      <c r="AK229" s="25">
        <f t="shared" si="46"/>
        <v>1167.32</v>
      </c>
      <c r="AL229" s="25">
        <f t="shared" si="46"/>
        <v>0</v>
      </c>
      <c r="AM229" s="25">
        <f t="shared" si="46"/>
        <v>5.4430000000000005</v>
      </c>
      <c r="AN229" s="25">
        <f t="shared" si="46"/>
        <v>0</v>
      </c>
      <c r="AO229" s="25">
        <f t="shared" si="46"/>
        <v>0</v>
      </c>
      <c r="AP229" s="25">
        <f t="shared" si="46"/>
        <v>0</v>
      </c>
      <c r="AQ229" s="25">
        <f t="shared" si="46"/>
        <v>269.09</v>
      </c>
      <c r="AR229" s="25">
        <f t="shared" si="46"/>
        <v>0</v>
      </c>
      <c r="AS229" s="25">
        <f t="shared" si="46"/>
        <v>0</v>
      </c>
      <c r="AT229" s="25">
        <f t="shared" si="46"/>
        <v>9.8</v>
      </c>
      <c r="AU229" s="25">
        <f t="shared" si="46"/>
        <v>0</v>
      </c>
      <c r="AV229" s="25">
        <f t="shared" si="46"/>
        <v>0</v>
      </c>
      <c r="AW229" s="25">
        <f t="shared" si="46"/>
        <v>0</v>
      </c>
      <c r="AX229" s="25">
        <f t="shared" si="46"/>
        <v>168.84</v>
      </c>
      <c r="AY229" s="25">
        <f t="shared" si="46"/>
        <v>0</v>
      </c>
      <c r="AZ229" s="25">
        <f t="shared" si="46"/>
        <v>0</v>
      </c>
      <c r="BA229" s="25">
        <f t="shared" si="46"/>
        <v>0</v>
      </c>
      <c r="BB229" s="25">
        <f t="shared" si="46"/>
        <v>493.72700000000003</v>
      </c>
    </row>
    <row r="230" spans="1:54" ht="14.25">
      <c r="A230" s="86" t="s">
        <v>35</v>
      </c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</row>
    <row r="231" spans="1:54" ht="14.25">
      <c r="A231" s="25">
        <v>278</v>
      </c>
      <c r="B231" s="88" t="s">
        <v>36</v>
      </c>
      <c r="C231" s="88"/>
      <c r="D231" s="25">
        <v>200</v>
      </c>
      <c r="E231" s="25"/>
      <c r="F231" s="25"/>
      <c r="G231" s="25"/>
      <c r="H231" s="25">
        <v>200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>
        <v>25.4</v>
      </c>
      <c r="W231" s="25"/>
      <c r="X231" s="25"/>
      <c r="Y231" s="26">
        <v>106</v>
      </c>
      <c r="Z231" s="25"/>
      <c r="AA231" s="25"/>
      <c r="AB231" s="25"/>
      <c r="AC231" s="25"/>
      <c r="AD231" s="25">
        <v>0.05</v>
      </c>
      <c r="AE231" s="25"/>
      <c r="AF231" s="25"/>
      <c r="AG231" s="25">
        <v>50</v>
      </c>
      <c r="AH231" s="25"/>
      <c r="AI231" s="25"/>
      <c r="AJ231" s="25"/>
      <c r="AK231" s="25">
        <v>14.7</v>
      </c>
      <c r="AL231" s="25"/>
      <c r="AM231" s="25">
        <v>0.2</v>
      </c>
      <c r="AN231" s="25"/>
      <c r="AO231" s="25"/>
      <c r="AP231" s="25"/>
      <c r="AQ231" s="26">
        <v>16</v>
      </c>
      <c r="AR231" s="25"/>
      <c r="AS231" s="25"/>
      <c r="AT231" s="25">
        <v>0.54</v>
      </c>
      <c r="AU231" s="25"/>
      <c r="AV231" s="25"/>
      <c r="AW231" s="25"/>
      <c r="AX231" s="25">
        <v>5.98</v>
      </c>
      <c r="AY231" s="25"/>
      <c r="AZ231" s="25"/>
      <c r="BA231" s="25"/>
      <c r="BB231" s="25">
        <v>6.9</v>
      </c>
    </row>
    <row r="232" spans="1:54" ht="14.25">
      <c r="A232" s="25"/>
      <c r="B232" s="88" t="s">
        <v>37</v>
      </c>
      <c r="C232" s="88"/>
      <c r="D232" s="25">
        <v>200</v>
      </c>
      <c r="E232" s="25"/>
      <c r="F232" s="25"/>
      <c r="G232" s="25"/>
      <c r="H232" s="25">
        <v>200</v>
      </c>
      <c r="I232" s="25"/>
      <c r="J232" s="25"/>
      <c r="K232" s="25"/>
      <c r="L232" s="25">
        <v>3</v>
      </c>
      <c r="M232" s="25"/>
      <c r="N232" s="25"/>
      <c r="O232" s="25"/>
      <c r="P232" s="25"/>
      <c r="Q232" s="25">
        <v>0.2</v>
      </c>
      <c r="R232" s="25"/>
      <c r="S232" s="25"/>
      <c r="T232" s="25"/>
      <c r="U232" s="25"/>
      <c r="V232" s="25">
        <v>43.6</v>
      </c>
      <c r="W232" s="25"/>
      <c r="X232" s="25"/>
      <c r="Y232" s="26">
        <v>118</v>
      </c>
      <c r="Z232" s="25"/>
      <c r="AA232" s="25"/>
      <c r="AB232" s="25"/>
      <c r="AC232" s="25"/>
      <c r="AD232" s="25">
        <v>0.08</v>
      </c>
      <c r="AE232" s="25"/>
      <c r="AF232" s="25"/>
      <c r="AG232" s="25">
        <v>20</v>
      </c>
      <c r="AH232" s="25"/>
      <c r="AI232" s="25"/>
      <c r="AJ232" s="25"/>
      <c r="AK232" s="25">
        <v>5</v>
      </c>
      <c r="AL232" s="25"/>
      <c r="AM232" s="25">
        <v>0.2</v>
      </c>
      <c r="AN232" s="25"/>
      <c r="AO232" s="25"/>
      <c r="AP232" s="25"/>
      <c r="AQ232" s="26">
        <v>16</v>
      </c>
      <c r="AR232" s="25"/>
      <c r="AS232" s="25"/>
      <c r="AT232" s="25">
        <v>1200</v>
      </c>
      <c r="AU232" s="25"/>
      <c r="AV232" s="25"/>
      <c r="AW232" s="25"/>
      <c r="AX232" s="25">
        <v>9</v>
      </c>
      <c r="AY232" s="25"/>
      <c r="AZ232" s="25"/>
      <c r="BA232" s="25"/>
      <c r="BB232" s="25">
        <v>11</v>
      </c>
    </row>
    <row r="233" spans="1:54" ht="14.25">
      <c r="A233" s="26"/>
      <c r="B233" s="89" t="s">
        <v>80</v>
      </c>
      <c r="C233" s="90"/>
      <c r="D233" s="25">
        <v>100</v>
      </c>
      <c r="E233" s="25"/>
      <c r="F233" s="25"/>
      <c r="G233" s="25"/>
      <c r="H233" s="25">
        <v>100</v>
      </c>
      <c r="I233" s="25"/>
      <c r="J233" s="25"/>
      <c r="K233" s="25"/>
      <c r="L233" s="25">
        <v>3.9</v>
      </c>
      <c r="M233" s="25"/>
      <c r="N233" s="25"/>
      <c r="O233" s="25"/>
      <c r="P233" s="25"/>
      <c r="Q233" s="25">
        <v>4.7</v>
      </c>
      <c r="R233" s="25"/>
      <c r="S233" s="25"/>
      <c r="T233" s="25"/>
      <c r="U233" s="25"/>
      <c r="V233" s="25">
        <v>27.7</v>
      </c>
      <c r="W233" s="25"/>
      <c r="X233" s="25"/>
      <c r="Y233" s="26">
        <v>165.9</v>
      </c>
      <c r="Z233" s="25"/>
      <c r="AA233" s="25"/>
      <c r="AB233" s="25"/>
      <c r="AC233" s="25"/>
      <c r="AD233" s="25">
        <v>0.05</v>
      </c>
      <c r="AE233" s="25"/>
      <c r="AF233" s="25"/>
      <c r="AG233" s="25">
        <v>0</v>
      </c>
      <c r="AH233" s="25"/>
      <c r="AI233" s="25"/>
      <c r="AJ233" s="25"/>
      <c r="AK233" s="25">
        <v>9.5</v>
      </c>
      <c r="AL233" s="25"/>
      <c r="AM233" s="25">
        <v>2</v>
      </c>
      <c r="AN233" s="25"/>
      <c r="AO233" s="25"/>
      <c r="AP233" s="25"/>
      <c r="AQ233" s="26">
        <v>15.5</v>
      </c>
      <c r="AR233" s="25"/>
      <c r="AS233" s="25"/>
      <c r="AT233" s="25">
        <v>0.65</v>
      </c>
      <c r="AU233" s="25"/>
      <c r="AV233" s="25"/>
      <c r="AW233" s="25"/>
      <c r="AX233" s="25">
        <v>6.5</v>
      </c>
      <c r="AY233" s="25"/>
      <c r="AZ233" s="25"/>
      <c r="BA233" s="25"/>
      <c r="BB233" s="25">
        <v>40.5</v>
      </c>
    </row>
    <row r="234" spans="1:54" ht="14.25">
      <c r="A234" s="26"/>
      <c r="B234" s="89" t="s">
        <v>58</v>
      </c>
      <c r="C234" s="90"/>
      <c r="D234" s="25">
        <v>42</v>
      </c>
      <c r="E234" s="25"/>
      <c r="F234" s="25"/>
      <c r="G234" s="25"/>
      <c r="H234" s="25">
        <v>42</v>
      </c>
      <c r="I234" s="25"/>
      <c r="J234" s="25"/>
      <c r="K234" s="25"/>
      <c r="L234" s="25">
        <v>2.75</v>
      </c>
      <c r="M234" s="25"/>
      <c r="N234" s="25"/>
      <c r="O234" s="25"/>
      <c r="P234" s="25"/>
      <c r="Q234" s="25">
        <v>16.2</v>
      </c>
      <c r="R234" s="25"/>
      <c r="S234" s="25"/>
      <c r="T234" s="25"/>
      <c r="U234" s="25"/>
      <c r="V234" s="25">
        <v>28.05</v>
      </c>
      <c r="W234" s="25"/>
      <c r="X234" s="25"/>
      <c r="Y234" s="26">
        <v>267.5</v>
      </c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6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</row>
    <row r="235" spans="1:54" ht="14.25">
      <c r="A235" s="26"/>
      <c r="B235" s="88" t="s">
        <v>38</v>
      </c>
      <c r="C235" s="88"/>
      <c r="D235" s="26"/>
      <c r="E235" s="26"/>
      <c r="F235" s="26"/>
      <c r="G235" s="26"/>
      <c r="H235" s="26"/>
      <c r="I235" s="26"/>
      <c r="J235" s="26"/>
      <c r="K235" s="26"/>
      <c r="L235" s="26">
        <f aca="true" t="shared" si="47" ref="L235:BB235">SUM(L231:P234)</f>
        <v>9.65</v>
      </c>
      <c r="M235" s="26">
        <f t="shared" si="47"/>
        <v>21.1</v>
      </c>
      <c r="N235" s="26">
        <f t="shared" si="47"/>
        <v>21.1</v>
      </c>
      <c r="O235" s="26">
        <f t="shared" si="47"/>
        <v>21.1</v>
      </c>
      <c r="P235" s="26">
        <f t="shared" si="47"/>
        <v>21.1</v>
      </c>
      <c r="Q235" s="26">
        <f t="shared" si="47"/>
        <v>21.1</v>
      </c>
      <c r="R235" s="26">
        <f t="shared" si="47"/>
        <v>124.75</v>
      </c>
      <c r="S235" s="26">
        <f t="shared" si="47"/>
        <v>124.75</v>
      </c>
      <c r="T235" s="26">
        <f t="shared" si="47"/>
        <v>124.75</v>
      </c>
      <c r="U235" s="26">
        <f t="shared" si="47"/>
        <v>782.15</v>
      </c>
      <c r="V235" s="26">
        <f t="shared" si="47"/>
        <v>782.15</v>
      </c>
      <c r="W235" s="26">
        <f t="shared" si="47"/>
        <v>657.4</v>
      </c>
      <c r="X235" s="26">
        <f t="shared" si="47"/>
        <v>657.4</v>
      </c>
      <c r="Y235" s="26">
        <f t="shared" si="47"/>
        <v>657.4</v>
      </c>
      <c r="Z235" s="26">
        <f t="shared" si="47"/>
        <v>0.18</v>
      </c>
      <c r="AA235" s="26">
        <f t="shared" si="47"/>
        <v>0.18</v>
      </c>
      <c r="AB235" s="26">
        <f t="shared" si="47"/>
        <v>0.18</v>
      </c>
      <c r="AC235" s="26">
        <f t="shared" si="47"/>
        <v>70.17999999999999</v>
      </c>
      <c r="AD235" s="26">
        <f t="shared" si="47"/>
        <v>70.17999999999999</v>
      </c>
      <c r="AE235" s="26">
        <f t="shared" si="47"/>
        <v>70</v>
      </c>
      <c r="AF235" s="26">
        <f t="shared" si="47"/>
        <v>70</v>
      </c>
      <c r="AG235" s="26">
        <f t="shared" si="47"/>
        <v>99.2</v>
      </c>
      <c r="AH235" s="26">
        <f t="shared" si="47"/>
        <v>29.2</v>
      </c>
      <c r="AI235" s="26">
        <f t="shared" si="47"/>
        <v>31.599999999999998</v>
      </c>
      <c r="AJ235" s="26">
        <f t="shared" si="47"/>
        <v>31.599999999999998</v>
      </c>
      <c r="AK235" s="26">
        <f t="shared" si="47"/>
        <v>31.599999999999998</v>
      </c>
      <c r="AL235" s="26">
        <f t="shared" si="47"/>
        <v>2.4</v>
      </c>
      <c r="AM235" s="26">
        <f t="shared" si="47"/>
        <v>49.9</v>
      </c>
      <c r="AN235" s="26">
        <f t="shared" si="47"/>
        <v>47.5</v>
      </c>
      <c r="AO235" s="26">
        <f t="shared" si="47"/>
        <v>47.5</v>
      </c>
      <c r="AP235" s="26">
        <f t="shared" si="47"/>
        <v>1248.69</v>
      </c>
      <c r="AQ235" s="26">
        <f t="shared" si="47"/>
        <v>1248.69</v>
      </c>
      <c r="AR235" s="26">
        <f t="shared" si="47"/>
        <v>1201.19</v>
      </c>
      <c r="AS235" s="26">
        <f t="shared" si="47"/>
        <v>1201.19</v>
      </c>
      <c r="AT235" s="26">
        <f t="shared" si="47"/>
        <v>1222.67</v>
      </c>
      <c r="AU235" s="26">
        <f t="shared" si="47"/>
        <v>21.48</v>
      </c>
      <c r="AV235" s="26">
        <f t="shared" si="47"/>
        <v>21.48</v>
      </c>
      <c r="AW235" s="26">
        <f t="shared" si="47"/>
        <v>21.48</v>
      </c>
      <c r="AX235" s="26">
        <f t="shared" si="47"/>
        <v>79.88</v>
      </c>
      <c r="AY235" s="26">
        <f t="shared" si="47"/>
        <v>58.4</v>
      </c>
      <c r="AZ235" s="26">
        <f t="shared" si="47"/>
        <v>58.4</v>
      </c>
      <c r="BA235" s="26">
        <f t="shared" si="47"/>
        <v>58.4</v>
      </c>
      <c r="BB235" s="26">
        <f t="shared" si="47"/>
        <v>58.4</v>
      </c>
    </row>
    <row r="236" spans="1:54" s="20" customFormat="1" ht="14.25">
      <c r="A236" s="91"/>
      <c r="B236" s="91" t="s">
        <v>39</v>
      </c>
      <c r="C236" s="91"/>
      <c r="D236" s="57"/>
      <c r="E236" s="57"/>
      <c r="F236" s="57"/>
      <c r="G236" s="57"/>
      <c r="H236" s="57"/>
      <c r="I236" s="57"/>
      <c r="J236" s="57"/>
      <c r="K236" s="57"/>
      <c r="L236" s="57">
        <f aca="true" t="shared" si="48" ref="L236:BB236">SUM(L215,L228,L235)</f>
        <v>91.16</v>
      </c>
      <c r="M236" s="57">
        <f t="shared" si="48"/>
        <v>21.1</v>
      </c>
      <c r="N236" s="57">
        <f t="shared" si="48"/>
        <v>21.1</v>
      </c>
      <c r="O236" s="57">
        <f t="shared" si="48"/>
        <v>21.1</v>
      </c>
      <c r="P236" s="57">
        <f t="shared" si="48"/>
        <v>21.1</v>
      </c>
      <c r="Q236" s="57">
        <f t="shared" si="48"/>
        <v>59.52</v>
      </c>
      <c r="R236" s="57">
        <f t="shared" si="48"/>
        <v>124.75</v>
      </c>
      <c r="S236" s="57">
        <f t="shared" si="48"/>
        <v>124.75</v>
      </c>
      <c r="T236" s="57">
        <f t="shared" si="48"/>
        <v>124.75</v>
      </c>
      <c r="U236" s="57">
        <f t="shared" si="48"/>
        <v>782.15</v>
      </c>
      <c r="V236" s="57">
        <f t="shared" si="48"/>
        <v>929.0899999999999</v>
      </c>
      <c r="W236" s="57">
        <f t="shared" si="48"/>
        <v>657.4</v>
      </c>
      <c r="X236" s="57">
        <f t="shared" si="48"/>
        <v>657.4</v>
      </c>
      <c r="Y236" s="57">
        <f t="shared" si="48"/>
        <v>1938.6399999999999</v>
      </c>
      <c r="Z236" s="57">
        <f t="shared" si="48"/>
        <v>0.18</v>
      </c>
      <c r="AA236" s="57">
        <f t="shared" si="48"/>
        <v>0.18</v>
      </c>
      <c r="AB236" s="57">
        <f t="shared" si="48"/>
        <v>0.18</v>
      </c>
      <c r="AC236" s="57">
        <f t="shared" si="48"/>
        <v>70.17999999999999</v>
      </c>
      <c r="AD236" s="57">
        <f t="shared" si="48"/>
        <v>71.41999999999999</v>
      </c>
      <c r="AE236" s="57">
        <f t="shared" si="48"/>
        <v>70</v>
      </c>
      <c r="AF236" s="57">
        <f t="shared" si="48"/>
        <v>70</v>
      </c>
      <c r="AG236" s="57">
        <f t="shared" si="48"/>
        <v>264.22999999999996</v>
      </c>
      <c r="AH236" s="57">
        <f t="shared" si="48"/>
        <v>29.2</v>
      </c>
      <c r="AI236" s="57">
        <f t="shared" si="48"/>
        <v>31.599999999999998</v>
      </c>
      <c r="AJ236" s="57">
        <f t="shared" si="48"/>
        <v>31.599999999999998</v>
      </c>
      <c r="AK236" s="57">
        <f t="shared" si="48"/>
        <v>1486.51</v>
      </c>
      <c r="AL236" s="57">
        <f t="shared" si="48"/>
        <v>2.4</v>
      </c>
      <c r="AM236" s="57">
        <f t="shared" si="48"/>
        <v>56.132999999999996</v>
      </c>
      <c r="AN236" s="57">
        <f t="shared" si="48"/>
        <v>47.5</v>
      </c>
      <c r="AO236" s="57">
        <f t="shared" si="48"/>
        <v>47.5</v>
      </c>
      <c r="AP236" s="57">
        <f t="shared" si="48"/>
        <v>1248.69</v>
      </c>
      <c r="AQ236" s="57">
        <f t="shared" si="48"/>
        <v>1646.1200000000001</v>
      </c>
      <c r="AR236" s="57">
        <f t="shared" si="48"/>
        <v>1201.19</v>
      </c>
      <c r="AS236" s="57">
        <f t="shared" si="48"/>
        <v>1201.19</v>
      </c>
      <c r="AT236" s="57">
        <f t="shared" si="48"/>
        <v>1238.006</v>
      </c>
      <c r="AU236" s="57">
        <f t="shared" si="48"/>
        <v>21.48</v>
      </c>
      <c r="AV236" s="57">
        <f t="shared" si="48"/>
        <v>21.48</v>
      </c>
      <c r="AW236" s="57">
        <f t="shared" si="48"/>
        <v>21.48</v>
      </c>
      <c r="AX236" s="57">
        <f t="shared" si="48"/>
        <v>341.44</v>
      </c>
      <c r="AY236" s="57">
        <f t="shared" si="48"/>
        <v>58.4</v>
      </c>
      <c r="AZ236" s="57">
        <f t="shared" si="48"/>
        <v>58.4</v>
      </c>
      <c r="BA236" s="57">
        <f t="shared" si="48"/>
        <v>58.4</v>
      </c>
      <c r="BB236" s="57">
        <f t="shared" si="48"/>
        <v>749.5959999999999</v>
      </c>
    </row>
    <row r="237" spans="1:54" s="20" customFormat="1" ht="14.25">
      <c r="A237" s="91"/>
      <c r="B237" s="91"/>
      <c r="C237" s="91"/>
      <c r="D237" s="57"/>
      <c r="E237" s="57"/>
      <c r="F237" s="57"/>
      <c r="G237" s="57"/>
      <c r="H237" s="57"/>
      <c r="I237" s="57"/>
      <c r="J237" s="57"/>
      <c r="K237" s="57"/>
      <c r="L237" s="57">
        <f aca="true" t="shared" si="49" ref="L237:BB237">SUM(L216,L229,L235)</f>
        <v>101.85000000000001</v>
      </c>
      <c r="M237" s="57">
        <f t="shared" si="49"/>
        <v>21.1</v>
      </c>
      <c r="N237" s="57">
        <f t="shared" si="49"/>
        <v>21.1</v>
      </c>
      <c r="O237" s="57">
        <f t="shared" si="49"/>
        <v>21.1</v>
      </c>
      <c r="P237" s="57">
        <f t="shared" si="49"/>
        <v>21.1</v>
      </c>
      <c r="Q237" s="57">
        <f t="shared" si="49"/>
        <v>66.9</v>
      </c>
      <c r="R237" s="57">
        <f t="shared" si="49"/>
        <v>124.75</v>
      </c>
      <c r="S237" s="57">
        <f t="shared" si="49"/>
        <v>124.75</v>
      </c>
      <c r="T237" s="57">
        <f t="shared" si="49"/>
        <v>124.75</v>
      </c>
      <c r="U237" s="57">
        <f t="shared" si="49"/>
        <v>782.15</v>
      </c>
      <c r="V237" s="57">
        <f t="shared" si="49"/>
        <v>942</v>
      </c>
      <c r="W237" s="57">
        <f t="shared" si="49"/>
        <v>657.4</v>
      </c>
      <c r="X237" s="57">
        <f t="shared" si="49"/>
        <v>657.4</v>
      </c>
      <c r="Y237" s="57">
        <f t="shared" si="49"/>
        <v>2104.17</v>
      </c>
      <c r="Z237" s="57">
        <f t="shared" si="49"/>
        <v>0.18</v>
      </c>
      <c r="AA237" s="57">
        <f t="shared" si="49"/>
        <v>0.18</v>
      </c>
      <c r="AB237" s="57">
        <f t="shared" si="49"/>
        <v>0.18</v>
      </c>
      <c r="AC237" s="57">
        <f t="shared" si="49"/>
        <v>70.17999999999999</v>
      </c>
      <c r="AD237" s="57">
        <f t="shared" si="49"/>
        <v>71.583</v>
      </c>
      <c r="AE237" s="57">
        <f t="shared" si="49"/>
        <v>70</v>
      </c>
      <c r="AF237" s="57">
        <f t="shared" si="49"/>
        <v>70</v>
      </c>
      <c r="AG237" s="57">
        <f t="shared" si="49"/>
        <v>272.06</v>
      </c>
      <c r="AH237" s="57">
        <f t="shared" si="49"/>
        <v>29.2</v>
      </c>
      <c r="AI237" s="57">
        <f t="shared" si="49"/>
        <v>31.599999999999998</v>
      </c>
      <c r="AJ237" s="57">
        <f t="shared" si="49"/>
        <v>31.599999999999998</v>
      </c>
      <c r="AK237" s="57">
        <f t="shared" si="49"/>
        <v>1798.32</v>
      </c>
      <c r="AL237" s="57">
        <f t="shared" si="49"/>
        <v>2.4</v>
      </c>
      <c r="AM237" s="57">
        <f t="shared" si="49"/>
        <v>57.147999999999996</v>
      </c>
      <c r="AN237" s="57">
        <f t="shared" si="49"/>
        <v>47.5</v>
      </c>
      <c r="AO237" s="57">
        <f t="shared" si="49"/>
        <v>47.5</v>
      </c>
      <c r="AP237" s="57">
        <f t="shared" si="49"/>
        <v>1248.69</v>
      </c>
      <c r="AQ237" s="57">
        <f t="shared" si="49"/>
        <v>1679.56</v>
      </c>
      <c r="AR237" s="57">
        <f t="shared" si="49"/>
        <v>1201.19</v>
      </c>
      <c r="AS237" s="57">
        <f t="shared" si="49"/>
        <v>1201.19</v>
      </c>
      <c r="AT237" s="57">
        <f t="shared" si="49"/>
        <v>1239.8000000000002</v>
      </c>
      <c r="AU237" s="57">
        <f t="shared" si="49"/>
        <v>21.48</v>
      </c>
      <c r="AV237" s="57">
        <f t="shared" si="49"/>
        <v>21.48</v>
      </c>
      <c r="AW237" s="57">
        <f t="shared" si="49"/>
        <v>21.48</v>
      </c>
      <c r="AX237" s="57">
        <f t="shared" si="49"/>
        <v>373.46</v>
      </c>
      <c r="AY237" s="57">
        <f t="shared" si="49"/>
        <v>58.4</v>
      </c>
      <c r="AZ237" s="57">
        <f t="shared" si="49"/>
        <v>58.4</v>
      </c>
      <c r="BA237" s="57">
        <f t="shared" si="49"/>
        <v>58.4</v>
      </c>
      <c r="BB237" s="57">
        <f t="shared" si="49"/>
        <v>822.227</v>
      </c>
    </row>
    <row r="238" spans="1:54" s="20" customFormat="1" ht="14.2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</row>
    <row r="239" spans="1:54" s="20" customFormat="1" ht="14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</row>
    <row r="240" spans="1:54" s="20" customFormat="1" ht="14.2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</row>
    <row r="241" spans="1:54" s="20" customFormat="1" ht="14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</row>
    <row r="242" spans="1:54" ht="15" thickBot="1">
      <c r="A242" s="62" t="s">
        <v>59</v>
      </c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</row>
    <row r="243" spans="1:54" ht="15" thickBot="1">
      <c r="A243" s="74" t="s">
        <v>1</v>
      </c>
      <c r="B243" s="65" t="s">
        <v>2</v>
      </c>
      <c r="C243" s="76"/>
      <c r="D243" s="60" t="s">
        <v>3</v>
      </c>
      <c r="E243" s="61"/>
      <c r="F243" s="61"/>
      <c r="G243" s="61"/>
      <c r="H243" s="61"/>
      <c r="I243" s="31"/>
      <c r="J243" s="31"/>
      <c r="K243" s="32"/>
      <c r="L243" s="60" t="s">
        <v>4</v>
      </c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30"/>
      <c r="X243" s="33"/>
      <c r="Y243" s="65" t="s">
        <v>5</v>
      </c>
      <c r="Z243" s="34"/>
      <c r="AA243" s="34"/>
      <c r="AB243" s="34"/>
      <c r="AC243" s="28"/>
      <c r="AD243" s="60" t="s">
        <v>6</v>
      </c>
      <c r="AE243" s="61"/>
      <c r="AF243" s="61"/>
      <c r="AG243" s="61"/>
      <c r="AH243" s="61"/>
      <c r="AI243" s="61"/>
      <c r="AJ243" s="61"/>
      <c r="AK243" s="61"/>
      <c r="AL243" s="61"/>
      <c r="AM243" s="61"/>
      <c r="AN243" s="30"/>
      <c r="AO243" s="30"/>
      <c r="AP243" s="33"/>
      <c r="AQ243" s="60" t="s">
        <v>7</v>
      </c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</row>
    <row r="244" spans="1:54" ht="26.25" thickBot="1">
      <c r="A244" s="75"/>
      <c r="B244" s="66"/>
      <c r="C244" s="77"/>
      <c r="D244" s="29" t="s">
        <v>8</v>
      </c>
      <c r="E244" s="30"/>
      <c r="F244" s="30"/>
      <c r="G244" s="33"/>
      <c r="H244" s="29" t="s">
        <v>9</v>
      </c>
      <c r="I244" s="30"/>
      <c r="J244" s="30"/>
      <c r="K244" s="33"/>
      <c r="L244" s="29" t="s">
        <v>10</v>
      </c>
      <c r="M244" s="30"/>
      <c r="N244" s="30"/>
      <c r="O244" s="30"/>
      <c r="P244" s="33"/>
      <c r="Q244" s="29" t="s">
        <v>11</v>
      </c>
      <c r="R244" s="30"/>
      <c r="S244" s="30"/>
      <c r="T244" s="30"/>
      <c r="U244" s="33"/>
      <c r="V244" s="29" t="s">
        <v>12</v>
      </c>
      <c r="W244" s="30"/>
      <c r="X244" s="33"/>
      <c r="Y244" s="66"/>
      <c r="Z244" s="36"/>
      <c r="AA244" s="36"/>
      <c r="AB244" s="36"/>
      <c r="AC244" s="35"/>
      <c r="AD244" s="29" t="s">
        <v>13</v>
      </c>
      <c r="AE244" s="30"/>
      <c r="AF244" s="33"/>
      <c r="AG244" s="29" t="s">
        <v>14</v>
      </c>
      <c r="AH244" s="30"/>
      <c r="AI244" s="30"/>
      <c r="AJ244" s="33"/>
      <c r="AK244" s="29" t="s">
        <v>15</v>
      </c>
      <c r="AL244" s="33"/>
      <c r="AM244" s="29" t="s">
        <v>16</v>
      </c>
      <c r="AN244" s="30"/>
      <c r="AO244" s="30"/>
      <c r="AP244" s="33"/>
      <c r="AQ244" s="29" t="s">
        <v>17</v>
      </c>
      <c r="AR244" s="30"/>
      <c r="AS244" s="33"/>
      <c r="AT244" s="29" t="s">
        <v>18</v>
      </c>
      <c r="AU244" s="30"/>
      <c r="AV244" s="30"/>
      <c r="AW244" s="33"/>
      <c r="AX244" s="29" t="s">
        <v>19</v>
      </c>
      <c r="AY244" s="30"/>
      <c r="AZ244" s="30"/>
      <c r="BA244" s="33"/>
      <c r="BB244" s="29" t="s">
        <v>20</v>
      </c>
    </row>
    <row r="245" spans="1:54" ht="14.25">
      <c r="A245" s="64" t="s">
        <v>21</v>
      </c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</row>
    <row r="246" spans="1:54" ht="14.25">
      <c r="A246" s="22"/>
      <c r="B246" s="69" t="s">
        <v>81</v>
      </c>
      <c r="C246" s="69"/>
      <c r="D246" s="22">
        <v>50</v>
      </c>
      <c r="E246" s="22"/>
      <c r="F246" s="22"/>
      <c r="G246" s="22"/>
      <c r="H246" s="22">
        <v>50</v>
      </c>
      <c r="I246" s="22"/>
      <c r="J246" s="22"/>
      <c r="K246" s="22"/>
      <c r="L246" s="22">
        <v>3.75</v>
      </c>
      <c r="M246" s="22"/>
      <c r="N246" s="22"/>
      <c r="O246" s="22"/>
      <c r="P246" s="22"/>
      <c r="Q246" s="22">
        <v>4.9</v>
      </c>
      <c r="R246" s="22"/>
      <c r="S246" s="22"/>
      <c r="T246" s="22"/>
      <c r="U246" s="22"/>
      <c r="V246" s="22">
        <v>37.2</v>
      </c>
      <c r="W246" s="22"/>
      <c r="X246" s="22"/>
      <c r="Y246" s="22">
        <v>208.5</v>
      </c>
      <c r="Z246" s="22"/>
      <c r="AA246" s="22"/>
      <c r="AB246" s="22"/>
      <c r="AC246" s="22"/>
      <c r="AD246" s="22">
        <v>0.04</v>
      </c>
      <c r="AE246" s="22"/>
      <c r="AF246" s="22"/>
      <c r="AG246" s="22"/>
      <c r="AH246" s="22"/>
      <c r="AI246" s="22"/>
      <c r="AJ246" s="22"/>
      <c r="AK246" s="22">
        <v>5.5</v>
      </c>
      <c r="AL246" s="22"/>
      <c r="AM246" s="22">
        <v>1.75</v>
      </c>
      <c r="AN246" s="22"/>
      <c r="AO246" s="22"/>
      <c r="AP246" s="22"/>
      <c r="AQ246" s="22">
        <v>14.5</v>
      </c>
      <c r="AR246" s="22"/>
      <c r="AS246" s="22"/>
      <c r="AT246" s="22">
        <v>1.05</v>
      </c>
      <c r="AU246" s="22"/>
      <c r="AV246" s="22"/>
      <c r="AW246" s="22"/>
      <c r="AX246" s="22">
        <v>10</v>
      </c>
      <c r="AY246" s="22"/>
      <c r="AZ246" s="22"/>
      <c r="BA246" s="22"/>
      <c r="BB246" s="22">
        <v>45</v>
      </c>
    </row>
    <row r="247" spans="1:54" ht="15" customHeight="1">
      <c r="A247" s="22">
        <v>385</v>
      </c>
      <c r="B247" s="69" t="s">
        <v>46</v>
      </c>
      <c r="C247" s="69"/>
      <c r="D247" s="22">
        <v>200</v>
      </c>
      <c r="E247" s="22"/>
      <c r="F247" s="22"/>
      <c r="G247" s="22"/>
      <c r="H247" s="22">
        <v>200</v>
      </c>
      <c r="I247" s="22"/>
      <c r="J247" s="22"/>
      <c r="K247" s="22"/>
      <c r="L247" s="22">
        <v>2.86</v>
      </c>
      <c r="M247" s="22"/>
      <c r="N247" s="22"/>
      <c r="O247" s="22"/>
      <c r="P247" s="22"/>
      <c r="Q247" s="22">
        <v>2.88</v>
      </c>
      <c r="R247" s="22"/>
      <c r="S247" s="22"/>
      <c r="T247" s="22"/>
      <c r="U247" s="22"/>
      <c r="V247" s="22">
        <v>15.42</v>
      </c>
      <c r="W247" s="22"/>
      <c r="X247" s="22"/>
      <c r="Y247" s="22">
        <v>78.6</v>
      </c>
      <c r="Z247" s="22"/>
      <c r="AA247" s="22"/>
      <c r="AB247" s="22"/>
      <c r="AC247" s="22"/>
      <c r="AD247" s="22">
        <v>0.033</v>
      </c>
      <c r="AE247" s="22"/>
      <c r="AF247" s="22"/>
      <c r="AG247" s="22"/>
      <c r="AH247" s="22"/>
      <c r="AI247" s="22"/>
      <c r="AJ247" s="22"/>
      <c r="AK247" s="22"/>
      <c r="AL247" s="22"/>
      <c r="AM247" s="22">
        <v>1.3</v>
      </c>
      <c r="AN247" s="22"/>
      <c r="AO247" s="22"/>
      <c r="AP247" s="22"/>
      <c r="AQ247" s="22">
        <v>5.7</v>
      </c>
      <c r="AR247" s="22"/>
      <c r="AS247" s="22"/>
      <c r="AT247" s="22">
        <v>0.36</v>
      </c>
      <c r="AU247" s="22"/>
      <c r="AV247" s="22"/>
      <c r="AW247" s="22"/>
      <c r="AX247" s="22">
        <v>34</v>
      </c>
      <c r="AY247" s="22"/>
      <c r="AZ247" s="22"/>
      <c r="BA247" s="22"/>
      <c r="BB247" s="42">
        <v>89</v>
      </c>
    </row>
    <row r="248" spans="1:54" ht="14.25">
      <c r="A248" s="22"/>
      <c r="B248" s="69" t="s">
        <v>24</v>
      </c>
      <c r="C248" s="69"/>
      <c r="D248" s="22">
        <v>70</v>
      </c>
      <c r="E248" s="22"/>
      <c r="F248" s="22"/>
      <c r="G248" s="22"/>
      <c r="H248" s="22">
        <v>70</v>
      </c>
      <c r="I248" s="22"/>
      <c r="J248" s="22"/>
      <c r="K248" s="22"/>
      <c r="L248" s="22">
        <v>2.25</v>
      </c>
      <c r="M248" s="22"/>
      <c r="N248" s="22"/>
      <c r="O248" s="22"/>
      <c r="P248" s="22"/>
      <c r="Q248" s="22">
        <v>0.87</v>
      </c>
      <c r="R248" s="22"/>
      <c r="S248" s="22"/>
      <c r="T248" s="22"/>
      <c r="U248" s="22"/>
      <c r="V248" s="22">
        <v>15.42</v>
      </c>
      <c r="W248" s="22"/>
      <c r="X248" s="22"/>
      <c r="Y248" s="22">
        <v>78.6</v>
      </c>
      <c r="Z248" s="22"/>
      <c r="AA248" s="22"/>
      <c r="AB248" s="22"/>
      <c r="AC248" s="22"/>
      <c r="AD248" s="22">
        <v>0.033</v>
      </c>
      <c r="AE248" s="22"/>
      <c r="AF248" s="22"/>
      <c r="AG248" s="22">
        <v>50</v>
      </c>
      <c r="AH248" s="22"/>
      <c r="AI248" s="22"/>
      <c r="AJ248" s="22"/>
      <c r="AK248" s="22"/>
      <c r="AL248" s="22"/>
      <c r="AM248" s="22">
        <v>1.3</v>
      </c>
      <c r="AN248" s="22"/>
      <c r="AO248" s="22"/>
      <c r="AP248" s="22"/>
      <c r="AQ248" s="22">
        <v>5.7</v>
      </c>
      <c r="AR248" s="22"/>
      <c r="AS248" s="22"/>
      <c r="AT248" s="22">
        <v>0.36</v>
      </c>
      <c r="AU248" s="22"/>
      <c r="AV248" s="22"/>
      <c r="AW248" s="22"/>
      <c r="AX248" s="22">
        <v>34</v>
      </c>
      <c r="AY248" s="22"/>
      <c r="AZ248" s="22"/>
      <c r="BA248" s="22"/>
      <c r="BB248" s="42">
        <v>89</v>
      </c>
    </row>
    <row r="249" spans="1:54" ht="14.25">
      <c r="A249" s="21">
        <v>42</v>
      </c>
      <c r="B249" s="69" t="s">
        <v>25</v>
      </c>
      <c r="C249" s="69"/>
      <c r="D249" s="21">
        <v>15</v>
      </c>
      <c r="E249" s="21"/>
      <c r="F249" s="21"/>
      <c r="G249" s="21"/>
      <c r="H249" s="21">
        <v>15</v>
      </c>
      <c r="I249" s="21"/>
      <c r="J249" s="21"/>
      <c r="K249" s="21"/>
      <c r="L249" s="21">
        <v>3.48</v>
      </c>
      <c r="M249" s="21"/>
      <c r="N249" s="21"/>
      <c r="O249" s="21"/>
      <c r="P249" s="21"/>
      <c r="Q249" s="21">
        <v>4.43</v>
      </c>
      <c r="R249" s="21"/>
      <c r="S249" s="21"/>
      <c r="T249" s="21"/>
      <c r="U249" s="21"/>
      <c r="V249" s="21">
        <v>0</v>
      </c>
      <c r="W249" s="21"/>
      <c r="X249" s="21"/>
      <c r="Y249" s="22">
        <v>54.6</v>
      </c>
      <c r="Z249" s="21"/>
      <c r="AA249" s="21"/>
      <c r="AB249" s="21"/>
      <c r="AC249" s="21"/>
      <c r="AD249" s="21">
        <v>0.01</v>
      </c>
      <c r="AE249" s="21"/>
      <c r="AF249" s="21"/>
      <c r="AG249" s="21">
        <v>0.11</v>
      </c>
      <c r="AH249" s="21"/>
      <c r="AI249" s="21"/>
      <c r="AJ249" s="21"/>
      <c r="AK249" s="21">
        <v>43.2</v>
      </c>
      <c r="AL249" s="21"/>
      <c r="AM249" s="21">
        <v>0.075</v>
      </c>
      <c r="AN249" s="21"/>
      <c r="AO249" s="21"/>
      <c r="AP249" s="21"/>
      <c r="AQ249" s="22">
        <v>132</v>
      </c>
      <c r="AR249" s="21"/>
      <c r="AS249" s="21"/>
      <c r="AT249" s="21">
        <v>0.15</v>
      </c>
      <c r="AU249" s="21"/>
      <c r="AV249" s="21"/>
      <c r="AW249" s="21"/>
      <c r="AX249" s="21">
        <v>0.52</v>
      </c>
      <c r="AY249" s="21"/>
      <c r="AZ249" s="21"/>
      <c r="BA249" s="21"/>
      <c r="BB249" s="21">
        <v>7.5</v>
      </c>
    </row>
    <row r="250" spans="1:54" ht="14.25">
      <c r="A250" s="21"/>
      <c r="B250" s="82" t="s">
        <v>38</v>
      </c>
      <c r="C250" s="83"/>
      <c r="D250" s="21"/>
      <c r="E250" s="21"/>
      <c r="F250" s="21"/>
      <c r="G250" s="21"/>
      <c r="H250" s="21"/>
      <c r="I250" s="21"/>
      <c r="J250" s="21"/>
      <c r="K250" s="21"/>
      <c r="L250" s="21">
        <f>SUM(L246,L247,L248,L249)</f>
        <v>12.34</v>
      </c>
      <c r="M250" s="21">
        <f aca="true" t="shared" si="50" ref="M250:BB250">SUM(M246,M247,M248,M249)</f>
        <v>0</v>
      </c>
      <c r="N250" s="21">
        <f t="shared" si="50"/>
        <v>0</v>
      </c>
      <c r="O250" s="21">
        <f t="shared" si="50"/>
        <v>0</v>
      </c>
      <c r="P250" s="21">
        <f t="shared" si="50"/>
        <v>0</v>
      </c>
      <c r="Q250" s="21">
        <f t="shared" si="50"/>
        <v>13.08</v>
      </c>
      <c r="R250" s="21">
        <f t="shared" si="50"/>
        <v>0</v>
      </c>
      <c r="S250" s="21">
        <f t="shared" si="50"/>
        <v>0</v>
      </c>
      <c r="T250" s="21">
        <f t="shared" si="50"/>
        <v>0</v>
      </c>
      <c r="U250" s="21">
        <f t="shared" si="50"/>
        <v>0</v>
      </c>
      <c r="V250" s="21">
        <f t="shared" si="50"/>
        <v>68.04</v>
      </c>
      <c r="W250" s="21">
        <f t="shared" si="50"/>
        <v>0</v>
      </c>
      <c r="X250" s="21">
        <f t="shared" si="50"/>
        <v>0</v>
      </c>
      <c r="Y250" s="21">
        <f t="shared" si="50"/>
        <v>420.30000000000007</v>
      </c>
      <c r="Z250" s="21">
        <f t="shared" si="50"/>
        <v>0</v>
      </c>
      <c r="AA250" s="21">
        <f t="shared" si="50"/>
        <v>0</v>
      </c>
      <c r="AB250" s="21">
        <f t="shared" si="50"/>
        <v>0</v>
      </c>
      <c r="AC250" s="21">
        <f t="shared" si="50"/>
        <v>0</v>
      </c>
      <c r="AD250" s="21">
        <f t="shared" si="50"/>
        <v>0.116</v>
      </c>
      <c r="AE250" s="21">
        <f t="shared" si="50"/>
        <v>0</v>
      </c>
      <c r="AF250" s="21">
        <f t="shared" si="50"/>
        <v>0</v>
      </c>
      <c r="AG250" s="21">
        <f t="shared" si="50"/>
        <v>50.11</v>
      </c>
      <c r="AH250" s="21">
        <f t="shared" si="50"/>
        <v>0</v>
      </c>
      <c r="AI250" s="21">
        <f t="shared" si="50"/>
        <v>0</v>
      </c>
      <c r="AJ250" s="21">
        <f t="shared" si="50"/>
        <v>0</v>
      </c>
      <c r="AK250" s="21">
        <f t="shared" si="50"/>
        <v>48.7</v>
      </c>
      <c r="AL250" s="21">
        <f t="shared" si="50"/>
        <v>0</v>
      </c>
      <c r="AM250" s="21">
        <f t="shared" si="50"/>
        <v>4.425</v>
      </c>
      <c r="AN250" s="21">
        <f t="shared" si="50"/>
        <v>0</v>
      </c>
      <c r="AO250" s="21">
        <f t="shared" si="50"/>
        <v>0</v>
      </c>
      <c r="AP250" s="21">
        <f t="shared" si="50"/>
        <v>0</v>
      </c>
      <c r="AQ250" s="21">
        <f t="shared" si="50"/>
        <v>157.9</v>
      </c>
      <c r="AR250" s="21">
        <f t="shared" si="50"/>
        <v>0</v>
      </c>
      <c r="AS250" s="21">
        <f t="shared" si="50"/>
        <v>0</v>
      </c>
      <c r="AT250" s="21">
        <f t="shared" si="50"/>
        <v>1.92</v>
      </c>
      <c r="AU250" s="21">
        <f t="shared" si="50"/>
        <v>0</v>
      </c>
      <c r="AV250" s="21">
        <f t="shared" si="50"/>
        <v>0</v>
      </c>
      <c r="AW250" s="21">
        <f t="shared" si="50"/>
        <v>0</v>
      </c>
      <c r="AX250" s="21">
        <f t="shared" si="50"/>
        <v>78.52</v>
      </c>
      <c r="AY250" s="21">
        <f t="shared" si="50"/>
        <v>0</v>
      </c>
      <c r="AZ250" s="21">
        <f t="shared" si="50"/>
        <v>0</v>
      </c>
      <c r="BA250" s="21">
        <f t="shared" si="50"/>
        <v>0</v>
      </c>
      <c r="BB250" s="21">
        <f t="shared" si="50"/>
        <v>230.5</v>
      </c>
    </row>
    <row r="251" spans="1:54" ht="14.25">
      <c r="A251" s="21"/>
      <c r="B251" s="84"/>
      <c r="C251" s="85"/>
      <c r="D251" s="21"/>
      <c r="E251" s="21"/>
      <c r="F251" s="21"/>
      <c r="G251" s="21"/>
      <c r="H251" s="21"/>
      <c r="I251" s="21"/>
      <c r="J251" s="21"/>
      <c r="K251" s="21"/>
      <c r="L251" s="21">
        <f>SUM(L246,L247,L248,L249)</f>
        <v>12.34</v>
      </c>
      <c r="M251" s="21">
        <f aca="true" t="shared" si="51" ref="M251:BB251">SUM(M246,M247,M248,M249)</f>
        <v>0</v>
      </c>
      <c r="N251" s="21">
        <f t="shared" si="51"/>
        <v>0</v>
      </c>
      <c r="O251" s="21">
        <f t="shared" si="51"/>
        <v>0</v>
      </c>
      <c r="P251" s="21">
        <f t="shared" si="51"/>
        <v>0</v>
      </c>
      <c r="Q251" s="21">
        <f t="shared" si="51"/>
        <v>13.08</v>
      </c>
      <c r="R251" s="21">
        <f t="shared" si="51"/>
        <v>0</v>
      </c>
      <c r="S251" s="21">
        <f t="shared" si="51"/>
        <v>0</v>
      </c>
      <c r="T251" s="21">
        <f t="shared" si="51"/>
        <v>0</v>
      </c>
      <c r="U251" s="21">
        <f t="shared" si="51"/>
        <v>0</v>
      </c>
      <c r="V251" s="21">
        <f t="shared" si="51"/>
        <v>68.04</v>
      </c>
      <c r="W251" s="21">
        <f t="shared" si="51"/>
        <v>0</v>
      </c>
      <c r="X251" s="21">
        <f t="shared" si="51"/>
        <v>0</v>
      </c>
      <c r="Y251" s="21">
        <f t="shared" si="51"/>
        <v>420.30000000000007</v>
      </c>
      <c r="Z251" s="21">
        <f t="shared" si="51"/>
        <v>0</v>
      </c>
      <c r="AA251" s="21">
        <f t="shared" si="51"/>
        <v>0</v>
      </c>
      <c r="AB251" s="21">
        <f t="shared" si="51"/>
        <v>0</v>
      </c>
      <c r="AC251" s="21">
        <f t="shared" si="51"/>
        <v>0</v>
      </c>
      <c r="AD251" s="21">
        <f t="shared" si="51"/>
        <v>0.116</v>
      </c>
      <c r="AE251" s="21">
        <f t="shared" si="51"/>
        <v>0</v>
      </c>
      <c r="AF251" s="21">
        <f t="shared" si="51"/>
        <v>0</v>
      </c>
      <c r="AG251" s="21">
        <f t="shared" si="51"/>
        <v>50.11</v>
      </c>
      <c r="AH251" s="21">
        <f t="shared" si="51"/>
        <v>0</v>
      </c>
      <c r="AI251" s="21">
        <f t="shared" si="51"/>
        <v>0</v>
      </c>
      <c r="AJ251" s="21">
        <f t="shared" si="51"/>
        <v>0</v>
      </c>
      <c r="AK251" s="21">
        <f t="shared" si="51"/>
        <v>48.7</v>
      </c>
      <c r="AL251" s="21">
        <f t="shared" si="51"/>
        <v>0</v>
      </c>
      <c r="AM251" s="21">
        <f t="shared" si="51"/>
        <v>4.425</v>
      </c>
      <c r="AN251" s="21">
        <f t="shared" si="51"/>
        <v>0</v>
      </c>
      <c r="AO251" s="21">
        <f t="shared" si="51"/>
        <v>0</v>
      </c>
      <c r="AP251" s="21">
        <f t="shared" si="51"/>
        <v>0</v>
      </c>
      <c r="AQ251" s="21">
        <f t="shared" si="51"/>
        <v>157.9</v>
      </c>
      <c r="AR251" s="21">
        <f t="shared" si="51"/>
        <v>0</v>
      </c>
      <c r="AS251" s="21">
        <f t="shared" si="51"/>
        <v>0</v>
      </c>
      <c r="AT251" s="21">
        <f t="shared" si="51"/>
        <v>1.92</v>
      </c>
      <c r="AU251" s="21">
        <f t="shared" si="51"/>
        <v>0</v>
      </c>
      <c r="AV251" s="21">
        <f t="shared" si="51"/>
        <v>0</v>
      </c>
      <c r="AW251" s="21">
        <f t="shared" si="51"/>
        <v>0</v>
      </c>
      <c r="AX251" s="21">
        <f t="shared" si="51"/>
        <v>78.52</v>
      </c>
      <c r="AY251" s="21">
        <f t="shared" si="51"/>
        <v>0</v>
      </c>
      <c r="AZ251" s="21">
        <f t="shared" si="51"/>
        <v>0</v>
      </c>
      <c r="BA251" s="21">
        <f t="shared" si="51"/>
        <v>0</v>
      </c>
      <c r="BB251" s="21">
        <f t="shared" si="51"/>
        <v>230.5</v>
      </c>
    </row>
    <row r="252" spans="1:54" ht="14.25">
      <c r="A252" s="70" t="s">
        <v>28</v>
      </c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</row>
    <row r="253" spans="1:54" ht="14.25">
      <c r="A253" s="69">
        <v>15</v>
      </c>
      <c r="B253" s="69" t="s">
        <v>82</v>
      </c>
      <c r="C253" s="69"/>
      <c r="D253" s="22">
        <v>60</v>
      </c>
      <c r="E253" s="22"/>
      <c r="F253" s="22"/>
      <c r="G253" s="22"/>
      <c r="H253" s="22">
        <v>80</v>
      </c>
      <c r="I253" s="22"/>
      <c r="J253" s="22"/>
      <c r="K253" s="22"/>
      <c r="L253" s="22">
        <v>0.59</v>
      </c>
      <c r="M253" s="22"/>
      <c r="N253" s="22"/>
      <c r="O253" s="22"/>
      <c r="P253" s="22"/>
      <c r="Q253" s="22">
        <v>3.69</v>
      </c>
      <c r="R253" s="22"/>
      <c r="S253" s="22"/>
      <c r="T253" s="22"/>
      <c r="U253" s="22"/>
      <c r="V253" s="22">
        <v>2.24</v>
      </c>
      <c r="W253" s="22"/>
      <c r="X253" s="22"/>
      <c r="Y253" s="22">
        <v>44.52</v>
      </c>
      <c r="Z253" s="22"/>
      <c r="AA253" s="22"/>
      <c r="AB253" s="22"/>
      <c r="AC253" s="22"/>
      <c r="AD253" s="22">
        <v>0.03</v>
      </c>
      <c r="AE253" s="22"/>
      <c r="AF253" s="22"/>
      <c r="AG253" s="22">
        <v>10.06</v>
      </c>
      <c r="AH253" s="22"/>
      <c r="AI253" s="22"/>
      <c r="AJ253" s="22"/>
      <c r="AK253" s="22">
        <v>78.6</v>
      </c>
      <c r="AL253" s="22"/>
      <c r="AM253" s="22">
        <v>0.3</v>
      </c>
      <c r="AN253" s="22"/>
      <c r="AO253" s="22"/>
      <c r="AP253" s="22"/>
      <c r="AQ253" s="22">
        <v>11.21</v>
      </c>
      <c r="AR253" s="22"/>
      <c r="AS253" s="22"/>
      <c r="AT253" s="22">
        <v>0.44</v>
      </c>
      <c r="AU253" s="22"/>
      <c r="AV253" s="22"/>
      <c r="AW253" s="22"/>
      <c r="AX253" s="22">
        <v>8.2</v>
      </c>
      <c r="AY253" s="22"/>
      <c r="AZ253" s="22"/>
      <c r="BA253" s="22"/>
      <c r="BB253" s="22">
        <v>0.396</v>
      </c>
    </row>
    <row r="254" spans="1:54" ht="14.25">
      <c r="A254" s="69"/>
      <c r="B254" s="69"/>
      <c r="C254" s="69"/>
      <c r="D254" s="22"/>
      <c r="E254" s="22"/>
      <c r="F254" s="22"/>
      <c r="G254" s="22"/>
      <c r="H254" s="22"/>
      <c r="I254" s="22"/>
      <c r="J254" s="22"/>
      <c r="K254" s="22"/>
      <c r="L254" s="22">
        <v>0.98</v>
      </c>
      <c r="M254" s="22"/>
      <c r="N254" s="22"/>
      <c r="O254" s="22"/>
      <c r="P254" s="22"/>
      <c r="Q254" s="22">
        <v>6.15</v>
      </c>
      <c r="R254" s="22"/>
      <c r="S254" s="22"/>
      <c r="T254" s="22"/>
      <c r="U254" s="22"/>
      <c r="V254" s="22">
        <v>3.73</v>
      </c>
      <c r="W254" s="22"/>
      <c r="X254" s="22"/>
      <c r="Y254" s="22">
        <v>74.2</v>
      </c>
      <c r="Z254" s="22"/>
      <c r="AA254" s="22"/>
      <c r="AB254" s="22"/>
      <c r="AC254" s="22"/>
      <c r="AD254" s="22">
        <v>0.05</v>
      </c>
      <c r="AE254" s="22"/>
      <c r="AF254" s="22"/>
      <c r="AG254" s="22">
        <v>16.76</v>
      </c>
      <c r="AH254" s="22"/>
      <c r="AI254" s="22"/>
      <c r="AJ254" s="22"/>
      <c r="AK254" s="22">
        <v>131</v>
      </c>
      <c r="AL254" s="22"/>
      <c r="AM254" s="22">
        <v>0.5</v>
      </c>
      <c r="AN254" s="22"/>
      <c r="AO254" s="22"/>
      <c r="AP254" s="22"/>
      <c r="AQ254" s="22">
        <v>18.68</v>
      </c>
      <c r="AR254" s="22"/>
      <c r="AS254" s="22"/>
      <c r="AT254" s="22">
        <v>0.74</v>
      </c>
      <c r="AU254" s="22"/>
      <c r="AV254" s="22"/>
      <c r="AW254" s="22"/>
      <c r="AX254" s="22">
        <v>13.67</v>
      </c>
      <c r="AY254" s="22"/>
      <c r="AZ254" s="22"/>
      <c r="BA254" s="22"/>
      <c r="BB254" s="22">
        <v>0.667</v>
      </c>
    </row>
    <row r="255" spans="1:54" ht="14.25">
      <c r="A255" s="69">
        <v>96</v>
      </c>
      <c r="B255" s="69" t="s">
        <v>83</v>
      </c>
      <c r="C255" s="69"/>
      <c r="D255" s="22">
        <v>200</v>
      </c>
      <c r="E255" s="22"/>
      <c r="F255" s="22"/>
      <c r="G255" s="22"/>
      <c r="H255" s="22">
        <v>250</v>
      </c>
      <c r="I255" s="22"/>
      <c r="J255" s="22"/>
      <c r="K255" s="22"/>
      <c r="L255" s="22">
        <v>5.6</v>
      </c>
      <c r="M255" s="22"/>
      <c r="N255" s="22"/>
      <c r="O255" s="22"/>
      <c r="P255" s="22"/>
      <c r="Q255" s="22">
        <v>3</v>
      </c>
      <c r="R255" s="22"/>
      <c r="S255" s="22"/>
      <c r="T255" s="22"/>
      <c r="U255" s="22"/>
      <c r="V255" s="22">
        <v>7.2</v>
      </c>
      <c r="W255" s="22"/>
      <c r="X255" s="22"/>
      <c r="Y255" s="22">
        <v>78</v>
      </c>
      <c r="Z255" s="22"/>
      <c r="AA255" s="22"/>
      <c r="AB255" s="22"/>
      <c r="AC255" s="22"/>
      <c r="AD255" s="22">
        <v>0.08</v>
      </c>
      <c r="AE255" s="22"/>
      <c r="AF255" s="22"/>
      <c r="AG255" s="22">
        <v>11</v>
      </c>
      <c r="AH255" s="22"/>
      <c r="AI255" s="22"/>
      <c r="AJ255" s="22"/>
      <c r="AK255" s="22">
        <v>0.45</v>
      </c>
      <c r="AL255" s="22"/>
      <c r="AM255" s="22">
        <v>0.06</v>
      </c>
      <c r="AN255" s="22"/>
      <c r="AO255" s="22"/>
      <c r="AP255" s="22"/>
      <c r="AQ255" s="22">
        <v>37.8</v>
      </c>
      <c r="AR255" s="22"/>
      <c r="AS255" s="22"/>
      <c r="AT255" s="22">
        <v>0.8</v>
      </c>
      <c r="AU255" s="22"/>
      <c r="AV255" s="22"/>
      <c r="AW255" s="22"/>
      <c r="AX255" s="22">
        <v>5.4</v>
      </c>
      <c r="AY255" s="22"/>
      <c r="AZ255" s="22"/>
      <c r="BA255" s="22"/>
      <c r="BB255" s="22">
        <v>13.34</v>
      </c>
    </row>
    <row r="256" spans="1:54" ht="14.25">
      <c r="A256" s="69"/>
      <c r="B256" s="69"/>
      <c r="C256" s="69"/>
      <c r="D256" s="22"/>
      <c r="E256" s="22"/>
      <c r="F256" s="22"/>
      <c r="G256" s="22"/>
      <c r="H256" s="22"/>
      <c r="I256" s="22"/>
      <c r="J256" s="22"/>
      <c r="K256" s="22"/>
      <c r="L256" s="22">
        <v>7</v>
      </c>
      <c r="M256" s="22"/>
      <c r="N256" s="22"/>
      <c r="O256" s="22"/>
      <c r="P256" s="22"/>
      <c r="Q256" s="22">
        <v>3.75</v>
      </c>
      <c r="R256" s="22"/>
      <c r="S256" s="22"/>
      <c r="T256" s="22"/>
      <c r="U256" s="22"/>
      <c r="V256" s="22">
        <v>9</v>
      </c>
      <c r="W256" s="22"/>
      <c r="X256" s="22"/>
      <c r="Y256" s="22">
        <v>97.5</v>
      </c>
      <c r="Z256" s="22"/>
      <c r="AA256" s="22"/>
      <c r="AB256" s="22"/>
      <c r="AC256" s="22"/>
      <c r="AD256" s="22">
        <v>0.1</v>
      </c>
      <c r="AE256" s="22"/>
      <c r="AF256" s="22"/>
      <c r="AG256" s="22">
        <v>13.75</v>
      </c>
      <c r="AH256" s="22"/>
      <c r="AI256" s="22"/>
      <c r="AJ256" s="22"/>
      <c r="AK256" s="22">
        <v>0.45</v>
      </c>
      <c r="AL256" s="22"/>
      <c r="AM256" s="22">
        <v>0.06</v>
      </c>
      <c r="AN256" s="22"/>
      <c r="AO256" s="22"/>
      <c r="AP256" s="22"/>
      <c r="AQ256" s="22">
        <v>47.25</v>
      </c>
      <c r="AR256" s="22"/>
      <c r="AS256" s="22"/>
      <c r="AT256" s="22">
        <v>1</v>
      </c>
      <c r="AU256" s="22"/>
      <c r="AV256" s="22"/>
      <c r="AW256" s="22"/>
      <c r="AX256" s="22">
        <v>5.4</v>
      </c>
      <c r="AY256" s="22"/>
      <c r="AZ256" s="22"/>
      <c r="BA256" s="22"/>
      <c r="BB256" s="22">
        <v>13.34</v>
      </c>
    </row>
    <row r="257" spans="1:54" ht="14.25">
      <c r="A257" s="69">
        <v>265</v>
      </c>
      <c r="B257" s="69" t="s">
        <v>43</v>
      </c>
      <c r="C257" s="69"/>
      <c r="D257" s="22">
        <v>200</v>
      </c>
      <c r="E257" s="22"/>
      <c r="F257" s="22"/>
      <c r="G257" s="22"/>
      <c r="H257" s="22">
        <v>220</v>
      </c>
      <c r="I257" s="22"/>
      <c r="J257" s="22"/>
      <c r="K257" s="22"/>
      <c r="L257" s="22">
        <v>22.05</v>
      </c>
      <c r="M257" s="22"/>
      <c r="N257" s="22"/>
      <c r="O257" s="22"/>
      <c r="P257" s="22"/>
      <c r="Q257" s="22">
        <v>24.3</v>
      </c>
      <c r="R257" s="22"/>
      <c r="S257" s="22"/>
      <c r="T257" s="22"/>
      <c r="U257" s="22"/>
      <c r="V257" s="22">
        <v>39.78</v>
      </c>
      <c r="W257" s="22"/>
      <c r="X257" s="22"/>
      <c r="Y257" s="22">
        <v>469.8</v>
      </c>
      <c r="Z257" s="22"/>
      <c r="AA257" s="22"/>
      <c r="AB257" s="22"/>
      <c r="AC257" s="22"/>
      <c r="AD257" s="22">
        <v>0.09</v>
      </c>
      <c r="AE257" s="22"/>
      <c r="AF257" s="22"/>
      <c r="AG257" s="22">
        <v>1.71</v>
      </c>
      <c r="AH257" s="22"/>
      <c r="AI257" s="22"/>
      <c r="AJ257" s="22"/>
      <c r="AK257" s="22">
        <v>0.55</v>
      </c>
      <c r="AL257" s="22"/>
      <c r="AM257" s="22">
        <v>1.88</v>
      </c>
      <c r="AN257" s="22"/>
      <c r="AO257" s="22"/>
      <c r="AP257" s="22"/>
      <c r="AQ257" s="22">
        <v>27.7</v>
      </c>
      <c r="AR257" s="22"/>
      <c r="AS257" s="22"/>
      <c r="AT257" s="22">
        <v>2.34</v>
      </c>
      <c r="AU257" s="22"/>
      <c r="AV257" s="22"/>
      <c r="AW257" s="22"/>
      <c r="AX257" s="22">
        <v>36.88</v>
      </c>
      <c r="AY257" s="22"/>
      <c r="AZ257" s="22"/>
      <c r="BA257" s="22"/>
      <c r="BB257" s="22">
        <v>122</v>
      </c>
    </row>
    <row r="258" spans="1:54" ht="14.25">
      <c r="A258" s="69"/>
      <c r="B258" s="69"/>
      <c r="C258" s="69"/>
      <c r="D258" s="22"/>
      <c r="E258" s="22"/>
      <c r="F258" s="22"/>
      <c r="G258" s="22"/>
      <c r="H258" s="22"/>
      <c r="I258" s="22"/>
      <c r="J258" s="22"/>
      <c r="K258" s="22"/>
      <c r="L258" s="22">
        <v>24.5</v>
      </c>
      <c r="M258" s="22"/>
      <c r="N258" s="22"/>
      <c r="O258" s="22"/>
      <c r="P258" s="22"/>
      <c r="Q258" s="22">
        <v>27</v>
      </c>
      <c r="R258" s="22"/>
      <c r="S258" s="22"/>
      <c r="T258" s="22"/>
      <c r="U258" s="22"/>
      <c r="V258" s="22">
        <v>44.2</v>
      </c>
      <c r="W258" s="22"/>
      <c r="X258" s="22"/>
      <c r="Y258" s="22">
        <v>522</v>
      </c>
      <c r="Z258" s="22"/>
      <c r="AA258" s="22"/>
      <c r="AB258" s="22"/>
      <c r="AC258" s="22"/>
      <c r="AD258" s="22">
        <v>0.1</v>
      </c>
      <c r="AE258" s="22"/>
      <c r="AF258" s="22"/>
      <c r="AG258" s="22">
        <v>1.9</v>
      </c>
      <c r="AH258" s="22"/>
      <c r="AI258" s="22"/>
      <c r="AJ258" s="22"/>
      <c r="AK258" s="22">
        <v>0.55</v>
      </c>
      <c r="AL258" s="22"/>
      <c r="AM258" s="22">
        <v>1.88</v>
      </c>
      <c r="AN258" s="22"/>
      <c r="AO258" s="22"/>
      <c r="AP258" s="22"/>
      <c r="AQ258" s="22">
        <v>30.8</v>
      </c>
      <c r="AR258" s="22"/>
      <c r="AS258" s="22"/>
      <c r="AT258" s="22">
        <v>2.6</v>
      </c>
      <c r="AU258" s="22"/>
      <c r="AV258" s="22"/>
      <c r="AW258" s="22"/>
      <c r="AX258" s="22">
        <v>36.88</v>
      </c>
      <c r="AY258" s="22"/>
      <c r="AZ258" s="22"/>
      <c r="BA258" s="22"/>
      <c r="BB258" s="22">
        <v>122</v>
      </c>
    </row>
    <row r="259" spans="1:54" ht="14.25">
      <c r="A259" s="22">
        <v>432</v>
      </c>
      <c r="B259" s="69" t="s">
        <v>32</v>
      </c>
      <c r="C259" s="69"/>
      <c r="D259" s="22">
        <v>200</v>
      </c>
      <c r="E259" s="22"/>
      <c r="F259" s="22"/>
      <c r="G259" s="22"/>
      <c r="H259" s="22">
        <v>200</v>
      </c>
      <c r="I259" s="22"/>
      <c r="J259" s="22"/>
      <c r="K259" s="22"/>
      <c r="L259" s="22">
        <v>1</v>
      </c>
      <c r="M259" s="22"/>
      <c r="N259" s="22"/>
      <c r="O259" s="22"/>
      <c r="P259" s="22"/>
      <c r="Q259" s="22">
        <v>0.06</v>
      </c>
      <c r="R259" s="22"/>
      <c r="S259" s="22"/>
      <c r="T259" s="22"/>
      <c r="U259" s="22"/>
      <c r="V259" s="22">
        <v>27.5</v>
      </c>
      <c r="W259" s="22"/>
      <c r="X259" s="22"/>
      <c r="Y259" s="22">
        <v>110</v>
      </c>
      <c r="Z259" s="22"/>
      <c r="AA259" s="22"/>
      <c r="AB259" s="22"/>
      <c r="AC259" s="22"/>
      <c r="AD259" s="22">
        <v>0</v>
      </c>
      <c r="AE259" s="22"/>
      <c r="AF259" s="22"/>
      <c r="AG259" s="22">
        <v>0.32</v>
      </c>
      <c r="AH259" s="22"/>
      <c r="AI259" s="22"/>
      <c r="AJ259" s="22"/>
      <c r="AK259" s="22">
        <v>2.2</v>
      </c>
      <c r="AL259" s="22"/>
      <c r="AM259" s="22">
        <v>0.22</v>
      </c>
      <c r="AN259" s="22"/>
      <c r="AO259" s="22"/>
      <c r="AP259" s="22"/>
      <c r="AQ259" s="22">
        <v>28.7</v>
      </c>
      <c r="AR259" s="22"/>
      <c r="AS259" s="22"/>
      <c r="AT259" s="22">
        <v>0.62</v>
      </c>
      <c r="AU259" s="22"/>
      <c r="AV259" s="22"/>
      <c r="AW259" s="22"/>
      <c r="AX259" s="22">
        <v>8</v>
      </c>
      <c r="AY259" s="22"/>
      <c r="AZ259" s="22"/>
      <c r="BA259" s="22"/>
      <c r="BB259" s="22"/>
    </row>
    <row r="260" spans="1:54" ht="14.25">
      <c r="A260" s="22"/>
      <c r="B260" s="69" t="s">
        <v>33</v>
      </c>
      <c r="C260" s="69"/>
      <c r="D260" s="21">
        <v>60</v>
      </c>
      <c r="E260" s="21"/>
      <c r="F260" s="21"/>
      <c r="G260" s="21"/>
      <c r="H260" s="21">
        <v>60</v>
      </c>
      <c r="I260" s="21"/>
      <c r="J260" s="21"/>
      <c r="K260" s="21"/>
      <c r="L260" s="21">
        <v>5.33</v>
      </c>
      <c r="M260" s="21"/>
      <c r="N260" s="21"/>
      <c r="O260" s="21"/>
      <c r="P260" s="21"/>
      <c r="Q260" s="21">
        <v>2.26</v>
      </c>
      <c r="R260" s="21"/>
      <c r="S260" s="21"/>
      <c r="T260" s="21"/>
      <c r="U260" s="21"/>
      <c r="V260" s="21">
        <v>21.77</v>
      </c>
      <c r="W260" s="21"/>
      <c r="X260" s="21"/>
      <c r="Y260" s="22">
        <v>137</v>
      </c>
      <c r="Z260" s="21"/>
      <c r="AA260" s="21"/>
      <c r="AB260" s="21"/>
      <c r="AC260" s="21"/>
      <c r="AD260" s="21">
        <v>0.205</v>
      </c>
      <c r="AE260" s="21"/>
      <c r="AF260" s="21"/>
      <c r="AG260" s="21">
        <v>0.1</v>
      </c>
      <c r="AH260" s="21"/>
      <c r="AI260" s="21"/>
      <c r="AJ260" s="21"/>
      <c r="AK260" s="21"/>
      <c r="AL260" s="21"/>
      <c r="AM260" s="21">
        <v>0.085</v>
      </c>
      <c r="AN260" s="21"/>
      <c r="AO260" s="21"/>
      <c r="AP260" s="21"/>
      <c r="AQ260" s="22">
        <v>62.5</v>
      </c>
      <c r="AR260" s="21"/>
      <c r="AS260" s="21"/>
      <c r="AT260" s="21">
        <v>1.8</v>
      </c>
      <c r="AU260" s="21"/>
      <c r="AV260" s="21"/>
      <c r="AW260" s="21"/>
      <c r="AX260" s="21">
        <v>41</v>
      </c>
      <c r="AY260" s="21"/>
      <c r="AZ260" s="21"/>
      <c r="BA260" s="21"/>
      <c r="BB260" s="21">
        <v>129</v>
      </c>
    </row>
    <row r="261" spans="1:54" ht="14.25">
      <c r="A261" s="69"/>
      <c r="B261" s="69" t="s">
        <v>38</v>
      </c>
      <c r="C261" s="69"/>
      <c r="D261" s="21"/>
      <c r="E261" s="21"/>
      <c r="F261" s="21"/>
      <c r="G261" s="21"/>
      <c r="H261" s="21"/>
      <c r="I261" s="21"/>
      <c r="J261" s="21"/>
      <c r="K261" s="21"/>
      <c r="L261" s="21">
        <f aca="true" t="shared" si="52" ref="L261:BB261">SUM(L253,L255,L257,L259,L260)</f>
        <v>34.57</v>
      </c>
      <c r="M261" s="21">
        <f t="shared" si="52"/>
        <v>0</v>
      </c>
      <c r="N261" s="21">
        <f t="shared" si="52"/>
        <v>0</v>
      </c>
      <c r="O261" s="21">
        <f t="shared" si="52"/>
        <v>0</v>
      </c>
      <c r="P261" s="21">
        <f t="shared" si="52"/>
        <v>0</v>
      </c>
      <c r="Q261" s="21">
        <f t="shared" si="52"/>
        <v>33.31</v>
      </c>
      <c r="R261" s="21">
        <f t="shared" si="52"/>
        <v>0</v>
      </c>
      <c r="S261" s="21">
        <f t="shared" si="52"/>
        <v>0</v>
      </c>
      <c r="T261" s="21">
        <f t="shared" si="52"/>
        <v>0</v>
      </c>
      <c r="U261" s="21">
        <f t="shared" si="52"/>
        <v>0</v>
      </c>
      <c r="V261" s="21">
        <f t="shared" si="52"/>
        <v>98.49</v>
      </c>
      <c r="W261" s="21">
        <f t="shared" si="52"/>
        <v>0</v>
      </c>
      <c r="X261" s="21">
        <f t="shared" si="52"/>
        <v>0</v>
      </c>
      <c r="Y261" s="21">
        <f t="shared" si="52"/>
        <v>839.32</v>
      </c>
      <c r="Z261" s="21">
        <f t="shared" si="52"/>
        <v>0</v>
      </c>
      <c r="AA261" s="21">
        <f t="shared" si="52"/>
        <v>0</v>
      </c>
      <c r="AB261" s="21">
        <f t="shared" si="52"/>
        <v>0</v>
      </c>
      <c r="AC261" s="21">
        <f t="shared" si="52"/>
        <v>0</v>
      </c>
      <c r="AD261" s="21">
        <f t="shared" si="52"/>
        <v>0.405</v>
      </c>
      <c r="AE261" s="21">
        <f t="shared" si="52"/>
        <v>0</v>
      </c>
      <c r="AF261" s="21">
        <f t="shared" si="52"/>
        <v>0</v>
      </c>
      <c r="AG261" s="21">
        <f t="shared" si="52"/>
        <v>23.190000000000005</v>
      </c>
      <c r="AH261" s="21">
        <f t="shared" si="52"/>
        <v>0</v>
      </c>
      <c r="AI261" s="21">
        <f t="shared" si="52"/>
        <v>0</v>
      </c>
      <c r="AJ261" s="21">
        <f t="shared" si="52"/>
        <v>0</v>
      </c>
      <c r="AK261" s="21">
        <f t="shared" si="52"/>
        <v>81.8</v>
      </c>
      <c r="AL261" s="21">
        <f t="shared" si="52"/>
        <v>0</v>
      </c>
      <c r="AM261" s="21">
        <f t="shared" si="52"/>
        <v>2.545</v>
      </c>
      <c r="AN261" s="21">
        <f t="shared" si="52"/>
        <v>0</v>
      </c>
      <c r="AO261" s="21">
        <f t="shared" si="52"/>
        <v>0</v>
      </c>
      <c r="AP261" s="21">
        <f t="shared" si="52"/>
        <v>0</v>
      </c>
      <c r="AQ261" s="21">
        <f t="shared" si="52"/>
        <v>167.91</v>
      </c>
      <c r="AR261" s="21">
        <f t="shared" si="52"/>
        <v>0</v>
      </c>
      <c r="AS261" s="21">
        <f t="shared" si="52"/>
        <v>0</v>
      </c>
      <c r="AT261" s="21">
        <f t="shared" si="52"/>
        <v>6</v>
      </c>
      <c r="AU261" s="21">
        <f t="shared" si="52"/>
        <v>0</v>
      </c>
      <c r="AV261" s="21">
        <f t="shared" si="52"/>
        <v>0</v>
      </c>
      <c r="AW261" s="21">
        <f t="shared" si="52"/>
        <v>0</v>
      </c>
      <c r="AX261" s="21">
        <f t="shared" si="52"/>
        <v>99.48</v>
      </c>
      <c r="AY261" s="21">
        <f t="shared" si="52"/>
        <v>0</v>
      </c>
      <c r="AZ261" s="21">
        <f t="shared" si="52"/>
        <v>0</v>
      </c>
      <c r="BA261" s="21">
        <f t="shared" si="52"/>
        <v>0</v>
      </c>
      <c r="BB261" s="21">
        <f t="shared" si="52"/>
        <v>264.736</v>
      </c>
    </row>
    <row r="262" spans="1:54" ht="14.25">
      <c r="A262" s="69"/>
      <c r="B262" s="69"/>
      <c r="C262" s="69"/>
      <c r="D262" s="21"/>
      <c r="E262" s="21"/>
      <c r="F262" s="21"/>
      <c r="G262" s="21"/>
      <c r="H262" s="21"/>
      <c r="I262" s="21"/>
      <c r="J262" s="21"/>
      <c r="K262" s="21"/>
      <c r="L262" s="21">
        <f>SUM(L254,L256,L258,L259,L260)</f>
        <v>38.81</v>
      </c>
      <c r="M262" s="21">
        <f aca="true" t="shared" si="53" ref="M262:BB262">SUM(M254,M256,M258,M259,M260)</f>
        <v>0</v>
      </c>
      <c r="N262" s="21">
        <f t="shared" si="53"/>
        <v>0</v>
      </c>
      <c r="O262" s="21">
        <f t="shared" si="53"/>
        <v>0</v>
      </c>
      <c r="P262" s="21">
        <f t="shared" si="53"/>
        <v>0</v>
      </c>
      <c r="Q262" s="21">
        <f t="shared" si="53"/>
        <v>39.22</v>
      </c>
      <c r="R262" s="21">
        <f t="shared" si="53"/>
        <v>0</v>
      </c>
      <c r="S262" s="21">
        <f t="shared" si="53"/>
        <v>0</v>
      </c>
      <c r="T262" s="21">
        <f t="shared" si="53"/>
        <v>0</v>
      </c>
      <c r="U262" s="21">
        <f t="shared" si="53"/>
        <v>0</v>
      </c>
      <c r="V262" s="21">
        <f t="shared" si="53"/>
        <v>106.2</v>
      </c>
      <c r="W262" s="21">
        <f t="shared" si="53"/>
        <v>0</v>
      </c>
      <c r="X262" s="21">
        <f t="shared" si="53"/>
        <v>0</v>
      </c>
      <c r="Y262" s="21">
        <f t="shared" si="53"/>
        <v>940.7</v>
      </c>
      <c r="Z262" s="21">
        <f t="shared" si="53"/>
        <v>0</v>
      </c>
      <c r="AA262" s="21">
        <f t="shared" si="53"/>
        <v>0</v>
      </c>
      <c r="AB262" s="21">
        <f t="shared" si="53"/>
        <v>0</v>
      </c>
      <c r="AC262" s="21">
        <f t="shared" si="53"/>
        <v>0</v>
      </c>
      <c r="AD262" s="21">
        <f t="shared" si="53"/>
        <v>0.45499999999999996</v>
      </c>
      <c r="AE262" s="21">
        <f t="shared" si="53"/>
        <v>0</v>
      </c>
      <c r="AF262" s="21">
        <f t="shared" si="53"/>
        <v>0</v>
      </c>
      <c r="AG262" s="21">
        <f t="shared" si="53"/>
        <v>32.830000000000005</v>
      </c>
      <c r="AH262" s="21">
        <f t="shared" si="53"/>
        <v>0</v>
      </c>
      <c r="AI262" s="21">
        <f t="shared" si="53"/>
        <v>0</v>
      </c>
      <c r="AJ262" s="21">
        <f t="shared" si="53"/>
        <v>0</v>
      </c>
      <c r="AK262" s="21">
        <f t="shared" si="53"/>
        <v>134.2</v>
      </c>
      <c r="AL262" s="21">
        <f t="shared" si="53"/>
        <v>0</v>
      </c>
      <c r="AM262" s="21">
        <f t="shared" si="53"/>
        <v>2.745</v>
      </c>
      <c r="AN262" s="21">
        <f t="shared" si="53"/>
        <v>0</v>
      </c>
      <c r="AO262" s="21">
        <f t="shared" si="53"/>
        <v>0</v>
      </c>
      <c r="AP262" s="21">
        <f t="shared" si="53"/>
        <v>0</v>
      </c>
      <c r="AQ262" s="21">
        <f t="shared" si="53"/>
        <v>187.93</v>
      </c>
      <c r="AR262" s="21">
        <f t="shared" si="53"/>
        <v>0</v>
      </c>
      <c r="AS262" s="21">
        <f t="shared" si="53"/>
        <v>0</v>
      </c>
      <c r="AT262" s="21">
        <f t="shared" si="53"/>
        <v>6.76</v>
      </c>
      <c r="AU262" s="21">
        <f t="shared" si="53"/>
        <v>0</v>
      </c>
      <c r="AV262" s="21">
        <f t="shared" si="53"/>
        <v>0</v>
      </c>
      <c r="AW262" s="21">
        <f t="shared" si="53"/>
        <v>0</v>
      </c>
      <c r="AX262" s="21">
        <f t="shared" si="53"/>
        <v>104.95</v>
      </c>
      <c r="AY262" s="21">
        <f t="shared" si="53"/>
        <v>0</v>
      </c>
      <c r="AZ262" s="21">
        <f t="shared" si="53"/>
        <v>0</v>
      </c>
      <c r="BA262" s="21">
        <f t="shared" si="53"/>
        <v>0</v>
      </c>
      <c r="BB262" s="21">
        <f t="shared" si="53"/>
        <v>265.007</v>
      </c>
    </row>
    <row r="263" spans="1:54" ht="14.25">
      <c r="A263" s="70" t="s">
        <v>35</v>
      </c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</row>
    <row r="264" spans="1:54" ht="14.25">
      <c r="A264" s="21">
        <v>278</v>
      </c>
      <c r="B264" s="69" t="s">
        <v>36</v>
      </c>
      <c r="C264" s="69"/>
      <c r="D264" s="21">
        <v>200</v>
      </c>
      <c r="E264" s="21"/>
      <c r="F264" s="21"/>
      <c r="G264" s="21"/>
      <c r="H264" s="21">
        <v>200</v>
      </c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>
        <v>25.4</v>
      </c>
      <c r="W264" s="21"/>
      <c r="X264" s="21"/>
      <c r="Y264" s="22">
        <v>106</v>
      </c>
      <c r="Z264" s="21"/>
      <c r="AA264" s="21"/>
      <c r="AB264" s="21"/>
      <c r="AC264" s="21"/>
      <c r="AD264" s="21">
        <v>0.05</v>
      </c>
      <c r="AE264" s="21"/>
      <c r="AF264" s="21"/>
      <c r="AG264" s="21">
        <v>50</v>
      </c>
      <c r="AH264" s="21"/>
      <c r="AI264" s="21"/>
      <c r="AJ264" s="21"/>
      <c r="AK264" s="21">
        <v>14.7</v>
      </c>
      <c r="AL264" s="21"/>
      <c r="AM264" s="21">
        <v>0.2</v>
      </c>
      <c r="AN264" s="21"/>
      <c r="AO264" s="21"/>
      <c r="AP264" s="21"/>
      <c r="AQ264" s="22">
        <v>16</v>
      </c>
      <c r="AR264" s="21"/>
      <c r="AS264" s="21"/>
      <c r="AT264" s="21">
        <v>0.54</v>
      </c>
      <c r="AU264" s="21"/>
      <c r="AV264" s="21"/>
      <c r="AW264" s="21"/>
      <c r="AX264" s="21">
        <v>5.98</v>
      </c>
      <c r="AY264" s="21"/>
      <c r="AZ264" s="21"/>
      <c r="BA264" s="21"/>
      <c r="BB264" s="21">
        <v>6.9</v>
      </c>
    </row>
    <row r="265" spans="1:54" ht="14.25">
      <c r="A265" s="21"/>
      <c r="B265" s="69" t="s">
        <v>37</v>
      </c>
      <c r="C265" s="69"/>
      <c r="D265" s="21">
        <v>200</v>
      </c>
      <c r="E265" s="21"/>
      <c r="F265" s="21"/>
      <c r="G265" s="21"/>
      <c r="H265" s="21">
        <v>200</v>
      </c>
      <c r="I265" s="21"/>
      <c r="J265" s="21"/>
      <c r="K265" s="21"/>
      <c r="L265" s="21">
        <v>3</v>
      </c>
      <c r="M265" s="21"/>
      <c r="N265" s="21"/>
      <c r="O265" s="21"/>
      <c r="P265" s="21"/>
      <c r="Q265" s="21">
        <v>0.2</v>
      </c>
      <c r="R265" s="21"/>
      <c r="S265" s="21"/>
      <c r="T265" s="21"/>
      <c r="U265" s="21"/>
      <c r="V265" s="21">
        <v>43.6</v>
      </c>
      <c r="W265" s="21"/>
      <c r="X265" s="21"/>
      <c r="Y265" s="22">
        <v>118</v>
      </c>
      <c r="Z265" s="21"/>
      <c r="AA265" s="21"/>
      <c r="AB265" s="21"/>
      <c r="AC265" s="21"/>
      <c r="AD265" s="21">
        <v>0.08</v>
      </c>
      <c r="AE265" s="21"/>
      <c r="AF265" s="21"/>
      <c r="AG265" s="21">
        <v>20</v>
      </c>
      <c r="AH265" s="21"/>
      <c r="AI265" s="21"/>
      <c r="AJ265" s="21"/>
      <c r="AK265" s="21">
        <v>5</v>
      </c>
      <c r="AL265" s="21"/>
      <c r="AM265" s="21">
        <v>0.2</v>
      </c>
      <c r="AN265" s="21"/>
      <c r="AO265" s="21"/>
      <c r="AP265" s="21"/>
      <c r="AQ265" s="22">
        <v>16</v>
      </c>
      <c r="AR265" s="21"/>
      <c r="AS265" s="21"/>
      <c r="AT265" s="21">
        <v>1200</v>
      </c>
      <c r="AU265" s="21"/>
      <c r="AV265" s="21"/>
      <c r="AW265" s="21"/>
      <c r="AX265" s="21">
        <v>9</v>
      </c>
      <c r="AY265" s="21"/>
      <c r="AZ265" s="21"/>
      <c r="BA265" s="21"/>
      <c r="BB265" s="21">
        <v>11</v>
      </c>
    </row>
    <row r="266" spans="1:54" ht="14.25">
      <c r="A266" s="22"/>
      <c r="B266" s="69" t="s">
        <v>44</v>
      </c>
      <c r="C266" s="69"/>
      <c r="D266" s="22">
        <v>70</v>
      </c>
      <c r="E266" s="22"/>
      <c r="F266" s="22"/>
      <c r="G266" s="22"/>
      <c r="H266" s="22">
        <v>70</v>
      </c>
      <c r="I266" s="22"/>
      <c r="J266" s="22"/>
      <c r="K266" s="22"/>
      <c r="L266" s="22">
        <v>3.4</v>
      </c>
      <c r="M266" s="22"/>
      <c r="N266" s="22"/>
      <c r="O266" s="22"/>
      <c r="P266" s="22"/>
      <c r="Q266" s="22">
        <v>30.2</v>
      </c>
      <c r="R266" s="22"/>
      <c r="S266" s="22"/>
      <c r="T266" s="22"/>
      <c r="U266" s="22"/>
      <c r="V266" s="22">
        <v>64</v>
      </c>
      <c r="W266" s="22"/>
      <c r="X266" s="22"/>
      <c r="Y266" s="22">
        <v>538</v>
      </c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</row>
    <row r="267" spans="1:54" ht="14.25">
      <c r="A267" s="22"/>
      <c r="B267" s="69" t="s">
        <v>58</v>
      </c>
      <c r="C267" s="69"/>
      <c r="D267" s="21">
        <v>92</v>
      </c>
      <c r="E267" s="21"/>
      <c r="F267" s="21"/>
      <c r="G267" s="21"/>
      <c r="H267" s="21">
        <v>92</v>
      </c>
      <c r="I267" s="21"/>
      <c r="J267" s="21"/>
      <c r="K267" s="21"/>
      <c r="L267" s="21">
        <v>2.75</v>
      </c>
      <c r="M267" s="21"/>
      <c r="N267" s="21"/>
      <c r="O267" s="21"/>
      <c r="P267" s="21"/>
      <c r="Q267" s="21">
        <v>16.2</v>
      </c>
      <c r="R267" s="21"/>
      <c r="S267" s="21"/>
      <c r="T267" s="21"/>
      <c r="U267" s="21"/>
      <c r="V267" s="21">
        <v>28.05</v>
      </c>
      <c r="W267" s="21"/>
      <c r="X267" s="21"/>
      <c r="Y267" s="22">
        <v>267.5</v>
      </c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2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</row>
    <row r="268" spans="1:54" ht="14.25">
      <c r="A268" s="22"/>
      <c r="B268" s="69" t="s">
        <v>38</v>
      </c>
      <c r="C268" s="69"/>
      <c r="D268" s="22"/>
      <c r="E268" s="22"/>
      <c r="F268" s="22"/>
      <c r="G268" s="22"/>
      <c r="H268" s="22"/>
      <c r="I268" s="22"/>
      <c r="J268" s="22"/>
      <c r="K268" s="22"/>
      <c r="L268" s="22">
        <f>SUM(L264:L267)</f>
        <v>9.15</v>
      </c>
      <c r="M268" s="22">
        <f aca="true" t="shared" si="54" ref="M268:BB268">SUM(M264:M267)</f>
        <v>0</v>
      </c>
      <c r="N268" s="22">
        <f t="shared" si="54"/>
        <v>0</v>
      </c>
      <c r="O268" s="22">
        <f t="shared" si="54"/>
        <v>0</v>
      </c>
      <c r="P268" s="22">
        <f t="shared" si="54"/>
        <v>0</v>
      </c>
      <c r="Q268" s="22">
        <f t="shared" si="54"/>
        <v>46.599999999999994</v>
      </c>
      <c r="R268" s="22">
        <f t="shared" si="54"/>
        <v>0</v>
      </c>
      <c r="S268" s="22">
        <f t="shared" si="54"/>
        <v>0</v>
      </c>
      <c r="T268" s="22">
        <f t="shared" si="54"/>
        <v>0</v>
      </c>
      <c r="U268" s="22">
        <f t="shared" si="54"/>
        <v>0</v>
      </c>
      <c r="V268" s="22">
        <f t="shared" si="54"/>
        <v>161.05</v>
      </c>
      <c r="W268" s="22">
        <f t="shared" si="54"/>
        <v>0</v>
      </c>
      <c r="X268" s="22">
        <f t="shared" si="54"/>
        <v>0</v>
      </c>
      <c r="Y268" s="22">
        <f t="shared" si="54"/>
        <v>1029.5</v>
      </c>
      <c r="Z268" s="22">
        <f t="shared" si="54"/>
        <v>0</v>
      </c>
      <c r="AA268" s="22">
        <f t="shared" si="54"/>
        <v>0</v>
      </c>
      <c r="AB268" s="22">
        <f t="shared" si="54"/>
        <v>0</v>
      </c>
      <c r="AC268" s="22">
        <f t="shared" si="54"/>
        <v>0</v>
      </c>
      <c r="AD268" s="22">
        <f t="shared" si="54"/>
        <v>0.13</v>
      </c>
      <c r="AE268" s="22">
        <f t="shared" si="54"/>
        <v>0</v>
      </c>
      <c r="AF268" s="22">
        <f t="shared" si="54"/>
        <v>0</v>
      </c>
      <c r="AG268" s="22">
        <f t="shared" si="54"/>
        <v>70</v>
      </c>
      <c r="AH268" s="22">
        <f t="shared" si="54"/>
        <v>0</v>
      </c>
      <c r="AI268" s="22">
        <f t="shared" si="54"/>
        <v>0</v>
      </c>
      <c r="AJ268" s="22">
        <f t="shared" si="54"/>
        <v>0</v>
      </c>
      <c r="AK268" s="22">
        <f t="shared" si="54"/>
        <v>19.7</v>
      </c>
      <c r="AL268" s="22">
        <f t="shared" si="54"/>
        <v>0</v>
      </c>
      <c r="AM268" s="22">
        <f t="shared" si="54"/>
        <v>0.4</v>
      </c>
      <c r="AN268" s="22">
        <f t="shared" si="54"/>
        <v>0</v>
      </c>
      <c r="AO268" s="22">
        <f t="shared" si="54"/>
        <v>0</v>
      </c>
      <c r="AP268" s="22">
        <f t="shared" si="54"/>
        <v>0</v>
      </c>
      <c r="AQ268" s="22">
        <f t="shared" si="54"/>
        <v>32</v>
      </c>
      <c r="AR268" s="22">
        <f t="shared" si="54"/>
        <v>0</v>
      </c>
      <c r="AS268" s="22">
        <f t="shared" si="54"/>
        <v>0</v>
      </c>
      <c r="AT268" s="22">
        <f t="shared" si="54"/>
        <v>1200.54</v>
      </c>
      <c r="AU268" s="22">
        <f t="shared" si="54"/>
        <v>0</v>
      </c>
      <c r="AV268" s="22">
        <f t="shared" si="54"/>
        <v>0</v>
      </c>
      <c r="AW268" s="22">
        <f t="shared" si="54"/>
        <v>0</v>
      </c>
      <c r="AX268" s="22">
        <f t="shared" si="54"/>
        <v>14.98</v>
      </c>
      <c r="AY268" s="22">
        <f t="shared" si="54"/>
        <v>0</v>
      </c>
      <c r="AZ268" s="22">
        <f t="shared" si="54"/>
        <v>0</v>
      </c>
      <c r="BA268" s="22">
        <f t="shared" si="54"/>
        <v>0</v>
      </c>
      <c r="BB268" s="22">
        <f t="shared" si="54"/>
        <v>17.9</v>
      </c>
    </row>
    <row r="269" spans="1:54" s="20" customFormat="1" ht="14.25">
      <c r="A269" s="70"/>
      <c r="B269" s="70" t="s">
        <v>39</v>
      </c>
      <c r="C269" s="70"/>
      <c r="D269" s="23"/>
      <c r="E269" s="23"/>
      <c r="F269" s="23"/>
      <c r="G269" s="23"/>
      <c r="H269" s="23"/>
      <c r="I269" s="23"/>
      <c r="J269" s="23"/>
      <c r="K269" s="23"/>
      <c r="L269" s="23">
        <f aca="true" t="shared" si="55" ref="L269:BB269">SUM(L250,L261,L268)</f>
        <v>56.059999999999995</v>
      </c>
      <c r="M269" s="23">
        <f t="shared" si="55"/>
        <v>0</v>
      </c>
      <c r="N269" s="23">
        <f t="shared" si="55"/>
        <v>0</v>
      </c>
      <c r="O269" s="23">
        <f t="shared" si="55"/>
        <v>0</v>
      </c>
      <c r="P269" s="23">
        <f t="shared" si="55"/>
        <v>0</v>
      </c>
      <c r="Q269" s="23">
        <f t="shared" si="55"/>
        <v>92.99</v>
      </c>
      <c r="R269" s="23">
        <f t="shared" si="55"/>
        <v>0</v>
      </c>
      <c r="S269" s="23">
        <f t="shared" si="55"/>
        <v>0</v>
      </c>
      <c r="T269" s="23">
        <f t="shared" si="55"/>
        <v>0</v>
      </c>
      <c r="U269" s="23">
        <f t="shared" si="55"/>
        <v>0</v>
      </c>
      <c r="V269" s="23">
        <f t="shared" si="55"/>
        <v>327.58000000000004</v>
      </c>
      <c r="W269" s="23">
        <f t="shared" si="55"/>
        <v>0</v>
      </c>
      <c r="X269" s="23">
        <f t="shared" si="55"/>
        <v>0</v>
      </c>
      <c r="Y269" s="23">
        <f t="shared" si="55"/>
        <v>2289.12</v>
      </c>
      <c r="Z269" s="23">
        <f t="shared" si="55"/>
        <v>0</v>
      </c>
      <c r="AA269" s="23">
        <f t="shared" si="55"/>
        <v>0</v>
      </c>
      <c r="AB269" s="23">
        <f t="shared" si="55"/>
        <v>0</v>
      </c>
      <c r="AC269" s="23">
        <f t="shared" si="55"/>
        <v>0</v>
      </c>
      <c r="AD269" s="23">
        <f t="shared" si="55"/>
        <v>0.651</v>
      </c>
      <c r="AE269" s="23">
        <f t="shared" si="55"/>
        <v>0</v>
      </c>
      <c r="AF269" s="23">
        <f t="shared" si="55"/>
        <v>0</v>
      </c>
      <c r="AG269" s="23">
        <f t="shared" si="55"/>
        <v>143.3</v>
      </c>
      <c r="AH269" s="23">
        <f t="shared" si="55"/>
        <v>0</v>
      </c>
      <c r="AI269" s="23">
        <f t="shared" si="55"/>
        <v>0</v>
      </c>
      <c r="AJ269" s="23">
        <f t="shared" si="55"/>
        <v>0</v>
      </c>
      <c r="AK269" s="23">
        <f t="shared" si="55"/>
        <v>150.2</v>
      </c>
      <c r="AL269" s="23">
        <f t="shared" si="55"/>
        <v>0</v>
      </c>
      <c r="AM269" s="23">
        <f t="shared" si="55"/>
        <v>7.37</v>
      </c>
      <c r="AN269" s="23">
        <f t="shared" si="55"/>
        <v>0</v>
      </c>
      <c r="AO269" s="23">
        <f t="shared" si="55"/>
        <v>0</v>
      </c>
      <c r="AP269" s="23">
        <f t="shared" si="55"/>
        <v>0</v>
      </c>
      <c r="AQ269" s="23">
        <f t="shared" si="55"/>
        <v>357.81</v>
      </c>
      <c r="AR269" s="23">
        <f t="shared" si="55"/>
        <v>0</v>
      </c>
      <c r="AS269" s="23">
        <f t="shared" si="55"/>
        <v>0</v>
      </c>
      <c r="AT269" s="23">
        <f t="shared" si="55"/>
        <v>1208.46</v>
      </c>
      <c r="AU269" s="23">
        <f t="shared" si="55"/>
        <v>0</v>
      </c>
      <c r="AV269" s="23">
        <f t="shared" si="55"/>
        <v>0</v>
      </c>
      <c r="AW269" s="23">
        <f t="shared" si="55"/>
        <v>0</v>
      </c>
      <c r="AX269" s="23">
        <f t="shared" si="55"/>
        <v>192.98</v>
      </c>
      <c r="AY269" s="23">
        <f t="shared" si="55"/>
        <v>0</v>
      </c>
      <c r="AZ269" s="23">
        <f t="shared" si="55"/>
        <v>0</v>
      </c>
      <c r="BA269" s="23">
        <f t="shared" si="55"/>
        <v>0</v>
      </c>
      <c r="BB269" s="23">
        <f t="shared" si="55"/>
        <v>513.136</v>
      </c>
    </row>
    <row r="270" spans="1:54" s="20" customFormat="1" ht="14.25">
      <c r="A270" s="70"/>
      <c r="B270" s="70"/>
      <c r="C270" s="70"/>
      <c r="D270" s="23"/>
      <c r="E270" s="23"/>
      <c r="F270" s="23"/>
      <c r="G270" s="23"/>
      <c r="H270" s="23"/>
      <c r="I270" s="23"/>
      <c r="J270" s="23"/>
      <c r="K270" s="23"/>
      <c r="L270" s="23">
        <f>SUM(L251,L262,L268)</f>
        <v>60.300000000000004</v>
      </c>
      <c r="M270" s="23">
        <f aca="true" t="shared" si="56" ref="M270:BB270">SUM(M251,M262,M268)</f>
        <v>0</v>
      </c>
      <c r="N270" s="23">
        <f t="shared" si="56"/>
        <v>0</v>
      </c>
      <c r="O270" s="23">
        <f t="shared" si="56"/>
        <v>0</v>
      </c>
      <c r="P270" s="23">
        <f t="shared" si="56"/>
        <v>0</v>
      </c>
      <c r="Q270" s="23">
        <f t="shared" si="56"/>
        <v>98.89999999999999</v>
      </c>
      <c r="R270" s="23">
        <f t="shared" si="56"/>
        <v>0</v>
      </c>
      <c r="S270" s="23">
        <f t="shared" si="56"/>
        <v>0</v>
      </c>
      <c r="T270" s="23">
        <f t="shared" si="56"/>
        <v>0</v>
      </c>
      <c r="U270" s="23">
        <f t="shared" si="56"/>
        <v>0</v>
      </c>
      <c r="V270" s="23">
        <f t="shared" si="56"/>
        <v>335.29</v>
      </c>
      <c r="W270" s="23">
        <f t="shared" si="56"/>
        <v>0</v>
      </c>
      <c r="X270" s="23">
        <f t="shared" si="56"/>
        <v>0</v>
      </c>
      <c r="Y270" s="23">
        <f t="shared" si="56"/>
        <v>2390.5</v>
      </c>
      <c r="Z270" s="23">
        <f t="shared" si="56"/>
        <v>0</v>
      </c>
      <c r="AA270" s="23">
        <f t="shared" si="56"/>
        <v>0</v>
      </c>
      <c r="AB270" s="23">
        <f t="shared" si="56"/>
        <v>0</v>
      </c>
      <c r="AC270" s="23">
        <f t="shared" si="56"/>
        <v>0</v>
      </c>
      <c r="AD270" s="23">
        <f t="shared" si="56"/>
        <v>0.701</v>
      </c>
      <c r="AE270" s="23">
        <f t="shared" si="56"/>
        <v>0</v>
      </c>
      <c r="AF270" s="23">
        <f t="shared" si="56"/>
        <v>0</v>
      </c>
      <c r="AG270" s="23">
        <f t="shared" si="56"/>
        <v>152.94</v>
      </c>
      <c r="AH270" s="23">
        <f t="shared" si="56"/>
        <v>0</v>
      </c>
      <c r="AI270" s="23">
        <f t="shared" si="56"/>
        <v>0</v>
      </c>
      <c r="AJ270" s="23">
        <f t="shared" si="56"/>
        <v>0</v>
      </c>
      <c r="AK270" s="23">
        <f t="shared" si="56"/>
        <v>202.59999999999997</v>
      </c>
      <c r="AL270" s="23">
        <f t="shared" si="56"/>
        <v>0</v>
      </c>
      <c r="AM270" s="23">
        <f t="shared" si="56"/>
        <v>7.57</v>
      </c>
      <c r="AN270" s="23">
        <f t="shared" si="56"/>
        <v>0</v>
      </c>
      <c r="AO270" s="23">
        <f t="shared" si="56"/>
        <v>0</v>
      </c>
      <c r="AP270" s="23">
        <f t="shared" si="56"/>
        <v>0</v>
      </c>
      <c r="AQ270" s="23">
        <f t="shared" si="56"/>
        <v>377.83000000000004</v>
      </c>
      <c r="AR270" s="23">
        <f t="shared" si="56"/>
        <v>0</v>
      </c>
      <c r="AS270" s="23">
        <f t="shared" si="56"/>
        <v>0</v>
      </c>
      <c r="AT270" s="23">
        <f t="shared" si="56"/>
        <v>1209.22</v>
      </c>
      <c r="AU270" s="23">
        <f t="shared" si="56"/>
        <v>0</v>
      </c>
      <c r="AV270" s="23">
        <f t="shared" si="56"/>
        <v>0</v>
      </c>
      <c r="AW270" s="23">
        <f t="shared" si="56"/>
        <v>0</v>
      </c>
      <c r="AX270" s="23">
        <f t="shared" si="56"/>
        <v>198.45</v>
      </c>
      <c r="AY270" s="23">
        <f t="shared" si="56"/>
        <v>0</v>
      </c>
      <c r="AZ270" s="23">
        <f t="shared" si="56"/>
        <v>0</v>
      </c>
      <c r="BA270" s="23">
        <f t="shared" si="56"/>
        <v>0</v>
      </c>
      <c r="BB270" s="23">
        <f t="shared" si="56"/>
        <v>513.407</v>
      </c>
    </row>
    <row r="271" spans="1:54" s="20" customFormat="1" ht="14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</row>
    <row r="272" spans="1:54" s="20" customFormat="1" ht="14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</row>
    <row r="273" spans="1:54" s="20" customFormat="1" ht="14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</row>
    <row r="274" spans="1:54" s="20" customFormat="1" ht="14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</row>
    <row r="275" spans="1:54" s="20" customFormat="1" ht="14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</row>
    <row r="276" spans="1:54" s="20" customFormat="1" ht="14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</row>
    <row r="277" spans="1:54" s="20" customFormat="1" ht="14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</row>
    <row r="278" spans="1:54" ht="14.25">
      <c r="A278" s="73" t="s">
        <v>84</v>
      </c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</row>
    <row r="279" spans="1:54" ht="14.25">
      <c r="A279" s="69" t="s">
        <v>1</v>
      </c>
      <c r="B279" s="69" t="s">
        <v>2</v>
      </c>
      <c r="C279" s="69"/>
      <c r="D279" s="69" t="s">
        <v>3</v>
      </c>
      <c r="E279" s="69"/>
      <c r="F279" s="69"/>
      <c r="G279" s="69"/>
      <c r="H279" s="69"/>
      <c r="I279" s="21"/>
      <c r="J279" s="21"/>
      <c r="K279" s="21"/>
      <c r="L279" s="69" t="s">
        <v>4</v>
      </c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22"/>
      <c r="X279" s="22"/>
      <c r="Y279" s="69" t="s">
        <v>5</v>
      </c>
      <c r="Z279" s="22"/>
      <c r="AA279" s="22"/>
      <c r="AB279" s="22"/>
      <c r="AC279" s="22"/>
      <c r="AD279" s="69" t="s">
        <v>6</v>
      </c>
      <c r="AE279" s="69"/>
      <c r="AF279" s="69"/>
      <c r="AG279" s="69"/>
      <c r="AH279" s="69"/>
      <c r="AI279" s="69"/>
      <c r="AJ279" s="69"/>
      <c r="AK279" s="69"/>
      <c r="AL279" s="69"/>
      <c r="AM279" s="69"/>
      <c r="AN279" s="22"/>
      <c r="AO279" s="22"/>
      <c r="AP279" s="22"/>
      <c r="AQ279" s="69" t="s">
        <v>7</v>
      </c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</row>
    <row r="280" spans="1:54" ht="25.5">
      <c r="A280" s="69"/>
      <c r="B280" s="69"/>
      <c r="C280" s="69"/>
      <c r="D280" s="22" t="s">
        <v>8</v>
      </c>
      <c r="E280" s="22"/>
      <c r="F280" s="22"/>
      <c r="G280" s="22"/>
      <c r="H280" s="22" t="s">
        <v>9</v>
      </c>
      <c r="I280" s="22"/>
      <c r="J280" s="22"/>
      <c r="K280" s="22"/>
      <c r="L280" s="22" t="s">
        <v>10</v>
      </c>
      <c r="M280" s="22"/>
      <c r="N280" s="22"/>
      <c r="O280" s="22"/>
      <c r="P280" s="22"/>
      <c r="Q280" s="22" t="s">
        <v>11</v>
      </c>
      <c r="R280" s="22"/>
      <c r="S280" s="22"/>
      <c r="T280" s="22"/>
      <c r="U280" s="22"/>
      <c r="V280" s="22" t="s">
        <v>12</v>
      </c>
      <c r="W280" s="22"/>
      <c r="X280" s="22"/>
      <c r="Y280" s="69"/>
      <c r="Z280" s="22"/>
      <c r="AA280" s="22"/>
      <c r="AB280" s="22"/>
      <c r="AC280" s="22"/>
      <c r="AD280" s="22" t="s">
        <v>13</v>
      </c>
      <c r="AE280" s="22"/>
      <c r="AF280" s="22"/>
      <c r="AG280" s="22" t="s">
        <v>14</v>
      </c>
      <c r="AH280" s="22"/>
      <c r="AI280" s="22"/>
      <c r="AJ280" s="22"/>
      <c r="AK280" s="22" t="s">
        <v>15</v>
      </c>
      <c r="AL280" s="22"/>
      <c r="AM280" s="22" t="s">
        <v>16</v>
      </c>
      <c r="AN280" s="22"/>
      <c r="AO280" s="22"/>
      <c r="AP280" s="22"/>
      <c r="AQ280" s="22" t="s">
        <v>17</v>
      </c>
      <c r="AR280" s="22"/>
      <c r="AS280" s="22"/>
      <c r="AT280" s="22" t="s">
        <v>18</v>
      </c>
      <c r="AU280" s="22"/>
      <c r="AV280" s="22"/>
      <c r="AW280" s="22"/>
      <c r="AX280" s="22" t="s">
        <v>19</v>
      </c>
      <c r="AY280" s="22"/>
      <c r="AZ280" s="22"/>
      <c r="BA280" s="22"/>
      <c r="BB280" s="22" t="s">
        <v>20</v>
      </c>
    </row>
    <row r="281" spans="1:54" ht="14.25">
      <c r="A281" s="70" t="s">
        <v>21</v>
      </c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</row>
    <row r="282" spans="1:54" ht="14.25">
      <c r="A282" s="22"/>
      <c r="B282" s="69" t="s">
        <v>85</v>
      </c>
      <c r="C282" s="69"/>
      <c r="D282" s="22">
        <v>100</v>
      </c>
      <c r="E282" s="22"/>
      <c r="F282" s="22"/>
      <c r="G282" s="22"/>
      <c r="H282" s="22">
        <v>100</v>
      </c>
      <c r="I282" s="22"/>
      <c r="J282" s="22"/>
      <c r="K282" s="22"/>
      <c r="L282" s="22">
        <v>8</v>
      </c>
      <c r="M282" s="22"/>
      <c r="N282" s="22"/>
      <c r="O282" s="22"/>
      <c r="P282" s="22"/>
      <c r="Q282" s="22">
        <v>20</v>
      </c>
      <c r="R282" s="22"/>
      <c r="S282" s="22"/>
      <c r="T282" s="22"/>
      <c r="U282" s="22"/>
      <c r="V282" s="22">
        <v>30</v>
      </c>
      <c r="W282" s="22"/>
      <c r="X282" s="22"/>
      <c r="Y282" s="22">
        <v>268</v>
      </c>
      <c r="Z282" s="22"/>
      <c r="AA282" s="22"/>
      <c r="AB282" s="22"/>
      <c r="AC282" s="22"/>
      <c r="AD282" s="22">
        <v>0.04</v>
      </c>
      <c r="AE282" s="22"/>
      <c r="AF282" s="22"/>
      <c r="AG282" s="22">
        <v>1</v>
      </c>
      <c r="AH282" s="22"/>
      <c r="AI282" s="22"/>
      <c r="AJ282" s="22"/>
      <c r="AK282" s="22">
        <v>142</v>
      </c>
      <c r="AL282" s="22"/>
      <c r="AM282" s="22">
        <v>0.4</v>
      </c>
      <c r="AN282" s="22"/>
      <c r="AO282" s="22"/>
      <c r="AP282" s="22"/>
      <c r="AQ282" s="22">
        <v>120</v>
      </c>
      <c r="AR282" s="22"/>
      <c r="AS282" s="22"/>
      <c r="AT282" s="22">
        <v>0.5</v>
      </c>
      <c r="AU282" s="22"/>
      <c r="AV282" s="22"/>
      <c r="AW282" s="22"/>
      <c r="AX282" s="22">
        <v>23</v>
      </c>
      <c r="AY282" s="22"/>
      <c r="AZ282" s="22"/>
      <c r="BA282" s="22"/>
      <c r="BB282" s="22">
        <v>170</v>
      </c>
    </row>
    <row r="283" spans="1:54" ht="15" customHeight="1">
      <c r="A283" s="22">
        <v>268</v>
      </c>
      <c r="B283" s="69" t="s">
        <v>23</v>
      </c>
      <c r="C283" s="69"/>
      <c r="D283" s="22">
        <v>200</v>
      </c>
      <c r="E283" s="22"/>
      <c r="F283" s="22"/>
      <c r="G283" s="22"/>
      <c r="H283" s="22">
        <v>200</v>
      </c>
      <c r="I283" s="22"/>
      <c r="J283" s="22"/>
      <c r="K283" s="22"/>
      <c r="L283" s="22">
        <v>0.1</v>
      </c>
      <c r="M283" s="22"/>
      <c r="N283" s="22"/>
      <c r="O283" s="22"/>
      <c r="P283" s="22"/>
      <c r="Q283" s="22">
        <v>0.02</v>
      </c>
      <c r="R283" s="22"/>
      <c r="S283" s="22"/>
      <c r="T283" s="22"/>
      <c r="U283" s="22"/>
      <c r="V283" s="22">
        <v>9.9</v>
      </c>
      <c r="W283" s="22"/>
      <c r="X283" s="22"/>
      <c r="Y283" s="22">
        <v>35</v>
      </c>
      <c r="Z283" s="22"/>
      <c r="AA283" s="22"/>
      <c r="AB283" s="22"/>
      <c r="AC283" s="22"/>
      <c r="AD283" s="22">
        <v>0.05</v>
      </c>
      <c r="AE283" s="22"/>
      <c r="AF283" s="22"/>
      <c r="AG283" s="22">
        <v>50</v>
      </c>
      <c r="AH283" s="22"/>
      <c r="AI283" s="22"/>
      <c r="AJ283" s="22"/>
      <c r="AK283" s="22"/>
      <c r="AL283" s="22"/>
      <c r="AM283" s="22"/>
      <c r="AN283" s="22"/>
      <c r="AO283" s="22"/>
      <c r="AP283" s="22"/>
      <c r="AQ283" s="22">
        <v>0.26</v>
      </c>
      <c r="AR283" s="22"/>
      <c r="AS283" s="22"/>
      <c r="AT283" s="22">
        <v>0.04</v>
      </c>
      <c r="AU283" s="22"/>
      <c r="AV283" s="22"/>
      <c r="AW283" s="22"/>
      <c r="AX283" s="22">
        <v>3</v>
      </c>
      <c r="AY283" s="22"/>
      <c r="AZ283" s="22"/>
      <c r="BA283" s="22"/>
      <c r="BB283" s="42">
        <v>4</v>
      </c>
    </row>
    <row r="284" spans="1:54" ht="14.25">
      <c r="A284" s="22"/>
      <c r="B284" s="69" t="s">
        <v>24</v>
      </c>
      <c r="C284" s="69"/>
      <c r="D284" s="22">
        <v>70</v>
      </c>
      <c r="E284" s="22"/>
      <c r="F284" s="22"/>
      <c r="G284" s="22"/>
      <c r="H284" s="22">
        <v>70</v>
      </c>
      <c r="I284" s="22"/>
      <c r="J284" s="22"/>
      <c r="K284" s="22"/>
      <c r="L284" s="22">
        <v>2.25</v>
      </c>
      <c r="M284" s="22"/>
      <c r="N284" s="22"/>
      <c r="O284" s="22"/>
      <c r="P284" s="22"/>
      <c r="Q284" s="22">
        <v>0.87</v>
      </c>
      <c r="R284" s="22"/>
      <c r="S284" s="22"/>
      <c r="T284" s="22"/>
      <c r="U284" s="22"/>
      <c r="V284" s="22">
        <v>15.42</v>
      </c>
      <c r="W284" s="22"/>
      <c r="X284" s="22"/>
      <c r="Y284" s="22">
        <v>78.6</v>
      </c>
      <c r="Z284" s="22"/>
      <c r="AA284" s="22"/>
      <c r="AB284" s="22"/>
      <c r="AC284" s="22"/>
      <c r="AD284" s="22">
        <v>0.033</v>
      </c>
      <c r="AE284" s="22"/>
      <c r="AF284" s="22"/>
      <c r="AG284" s="22">
        <v>50</v>
      </c>
      <c r="AH284" s="22"/>
      <c r="AI284" s="22"/>
      <c r="AJ284" s="22"/>
      <c r="AK284" s="22"/>
      <c r="AL284" s="22"/>
      <c r="AM284" s="22">
        <v>1.3</v>
      </c>
      <c r="AN284" s="22"/>
      <c r="AO284" s="22"/>
      <c r="AP284" s="22"/>
      <c r="AQ284" s="22">
        <v>5.7</v>
      </c>
      <c r="AR284" s="22"/>
      <c r="AS284" s="22"/>
      <c r="AT284" s="22">
        <v>0.36</v>
      </c>
      <c r="AU284" s="22"/>
      <c r="AV284" s="22"/>
      <c r="AW284" s="22"/>
      <c r="AX284" s="22">
        <v>34</v>
      </c>
      <c r="AY284" s="22"/>
      <c r="AZ284" s="22"/>
      <c r="BA284" s="22"/>
      <c r="BB284" s="42">
        <v>89</v>
      </c>
    </row>
    <row r="285" spans="1:54" ht="14.25">
      <c r="A285" s="21">
        <v>42</v>
      </c>
      <c r="B285" s="69" t="s">
        <v>25</v>
      </c>
      <c r="C285" s="69"/>
      <c r="D285" s="21">
        <v>15</v>
      </c>
      <c r="E285" s="21"/>
      <c r="F285" s="21"/>
      <c r="G285" s="21"/>
      <c r="H285" s="21">
        <v>15</v>
      </c>
      <c r="I285" s="21"/>
      <c r="J285" s="21"/>
      <c r="K285" s="21"/>
      <c r="L285" s="21">
        <v>3.48</v>
      </c>
      <c r="M285" s="21"/>
      <c r="N285" s="21"/>
      <c r="O285" s="21"/>
      <c r="P285" s="21"/>
      <c r="Q285" s="21">
        <v>4.43</v>
      </c>
      <c r="R285" s="21"/>
      <c r="S285" s="21"/>
      <c r="T285" s="21"/>
      <c r="U285" s="21"/>
      <c r="V285" s="21">
        <v>0</v>
      </c>
      <c r="W285" s="21"/>
      <c r="X285" s="21"/>
      <c r="Y285" s="22">
        <v>54.6</v>
      </c>
      <c r="Z285" s="21"/>
      <c r="AA285" s="21"/>
      <c r="AB285" s="21"/>
      <c r="AC285" s="21"/>
      <c r="AD285" s="21">
        <v>0.01</v>
      </c>
      <c r="AE285" s="21"/>
      <c r="AF285" s="21"/>
      <c r="AG285" s="21">
        <v>0.11</v>
      </c>
      <c r="AH285" s="21"/>
      <c r="AI285" s="21"/>
      <c r="AJ285" s="21"/>
      <c r="AK285" s="21">
        <v>43.2</v>
      </c>
      <c r="AL285" s="21"/>
      <c r="AM285" s="21">
        <v>0.075</v>
      </c>
      <c r="AN285" s="21"/>
      <c r="AO285" s="21"/>
      <c r="AP285" s="21"/>
      <c r="AQ285" s="22">
        <v>132</v>
      </c>
      <c r="AR285" s="21"/>
      <c r="AS285" s="21"/>
      <c r="AT285" s="21">
        <v>0.15</v>
      </c>
      <c r="AU285" s="21"/>
      <c r="AV285" s="21"/>
      <c r="AW285" s="21"/>
      <c r="AX285" s="21">
        <v>0.52</v>
      </c>
      <c r="AY285" s="21"/>
      <c r="AZ285" s="21"/>
      <c r="BA285" s="21"/>
      <c r="BB285" s="21">
        <v>7.5</v>
      </c>
    </row>
    <row r="286" spans="1:54" ht="14.25">
      <c r="A286" s="80"/>
      <c r="B286" s="82" t="s">
        <v>38</v>
      </c>
      <c r="C286" s="83"/>
      <c r="D286" s="21"/>
      <c r="E286" s="21"/>
      <c r="F286" s="21"/>
      <c r="G286" s="21"/>
      <c r="H286" s="21"/>
      <c r="I286" s="21"/>
      <c r="J286" s="21"/>
      <c r="K286" s="21"/>
      <c r="L286" s="21">
        <f aca="true" t="shared" si="57" ref="L286:BB286">SUM(L282,L283,L284,L285)</f>
        <v>13.83</v>
      </c>
      <c r="M286" s="21">
        <f t="shared" si="57"/>
        <v>0</v>
      </c>
      <c r="N286" s="21">
        <f t="shared" si="57"/>
        <v>0</v>
      </c>
      <c r="O286" s="21">
        <f t="shared" si="57"/>
        <v>0</v>
      </c>
      <c r="P286" s="21">
        <f t="shared" si="57"/>
        <v>0</v>
      </c>
      <c r="Q286" s="21">
        <f t="shared" si="57"/>
        <v>25.32</v>
      </c>
      <c r="R286" s="21">
        <f t="shared" si="57"/>
        <v>0</v>
      </c>
      <c r="S286" s="21">
        <f t="shared" si="57"/>
        <v>0</v>
      </c>
      <c r="T286" s="21">
        <f t="shared" si="57"/>
        <v>0</v>
      </c>
      <c r="U286" s="21">
        <f t="shared" si="57"/>
        <v>0</v>
      </c>
      <c r="V286" s="21">
        <f t="shared" si="57"/>
        <v>55.32</v>
      </c>
      <c r="W286" s="21">
        <f t="shared" si="57"/>
        <v>0</v>
      </c>
      <c r="X286" s="21">
        <f t="shared" si="57"/>
        <v>0</v>
      </c>
      <c r="Y286" s="21">
        <f t="shared" si="57"/>
        <v>436.20000000000005</v>
      </c>
      <c r="Z286" s="21">
        <f t="shared" si="57"/>
        <v>0</v>
      </c>
      <c r="AA286" s="21">
        <f t="shared" si="57"/>
        <v>0</v>
      </c>
      <c r="AB286" s="21">
        <f t="shared" si="57"/>
        <v>0</v>
      </c>
      <c r="AC286" s="21">
        <f t="shared" si="57"/>
        <v>0</v>
      </c>
      <c r="AD286" s="21">
        <f t="shared" si="57"/>
        <v>0.133</v>
      </c>
      <c r="AE286" s="21">
        <f t="shared" si="57"/>
        <v>0</v>
      </c>
      <c r="AF286" s="21">
        <f t="shared" si="57"/>
        <v>0</v>
      </c>
      <c r="AG286" s="21">
        <f t="shared" si="57"/>
        <v>101.11</v>
      </c>
      <c r="AH286" s="21">
        <f t="shared" si="57"/>
        <v>0</v>
      </c>
      <c r="AI286" s="21">
        <f t="shared" si="57"/>
        <v>0</v>
      </c>
      <c r="AJ286" s="21">
        <f t="shared" si="57"/>
        <v>0</v>
      </c>
      <c r="AK286" s="21">
        <f t="shared" si="57"/>
        <v>185.2</v>
      </c>
      <c r="AL286" s="21">
        <f t="shared" si="57"/>
        <v>0</v>
      </c>
      <c r="AM286" s="21">
        <f t="shared" si="57"/>
        <v>1.7750000000000001</v>
      </c>
      <c r="AN286" s="21">
        <f t="shared" si="57"/>
        <v>0</v>
      </c>
      <c r="AO286" s="21">
        <f t="shared" si="57"/>
        <v>0</v>
      </c>
      <c r="AP286" s="21">
        <f t="shared" si="57"/>
        <v>0</v>
      </c>
      <c r="AQ286" s="21">
        <f t="shared" si="57"/>
        <v>257.96000000000004</v>
      </c>
      <c r="AR286" s="21">
        <f t="shared" si="57"/>
        <v>0</v>
      </c>
      <c r="AS286" s="21">
        <f t="shared" si="57"/>
        <v>0</v>
      </c>
      <c r="AT286" s="21">
        <f t="shared" si="57"/>
        <v>1.05</v>
      </c>
      <c r="AU286" s="21">
        <f t="shared" si="57"/>
        <v>0</v>
      </c>
      <c r="AV286" s="21">
        <f t="shared" si="57"/>
        <v>0</v>
      </c>
      <c r="AW286" s="21">
        <f t="shared" si="57"/>
        <v>0</v>
      </c>
      <c r="AX286" s="21">
        <f t="shared" si="57"/>
        <v>60.52</v>
      </c>
      <c r="AY286" s="21">
        <f t="shared" si="57"/>
        <v>0</v>
      </c>
      <c r="AZ286" s="21">
        <f t="shared" si="57"/>
        <v>0</v>
      </c>
      <c r="BA286" s="21">
        <f t="shared" si="57"/>
        <v>0</v>
      </c>
      <c r="BB286" s="21">
        <f t="shared" si="57"/>
        <v>270.5</v>
      </c>
    </row>
    <row r="287" spans="1:54" ht="14.25">
      <c r="A287" s="81"/>
      <c r="B287" s="84"/>
      <c r="C287" s="85"/>
      <c r="D287" s="21"/>
      <c r="E287" s="21"/>
      <c r="F287" s="21"/>
      <c r="G287" s="21"/>
      <c r="H287" s="21"/>
      <c r="I287" s="21"/>
      <c r="J287" s="21"/>
      <c r="K287" s="21"/>
      <c r="L287" s="21">
        <f>SUM(L282,L283,L284,L285)</f>
        <v>13.83</v>
      </c>
      <c r="M287" s="21">
        <f aca="true" t="shared" si="58" ref="M287:BB287">SUM(M282,M283,M284,M285)</f>
        <v>0</v>
      </c>
      <c r="N287" s="21">
        <f t="shared" si="58"/>
        <v>0</v>
      </c>
      <c r="O287" s="21">
        <f t="shared" si="58"/>
        <v>0</v>
      </c>
      <c r="P287" s="21">
        <f t="shared" si="58"/>
        <v>0</v>
      </c>
      <c r="Q287" s="21">
        <f t="shared" si="58"/>
        <v>25.32</v>
      </c>
      <c r="R287" s="21">
        <f t="shared" si="58"/>
        <v>0</v>
      </c>
      <c r="S287" s="21">
        <f t="shared" si="58"/>
        <v>0</v>
      </c>
      <c r="T287" s="21">
        <f t="shared" si="58"/>
        <v>0</v>
      </c>
      <c r="U287" s="21">
        <f t="shared" si="58"/>
        <v>0</v>
      </c>
      <c r="V287" s="21">
        <f t="shared" si="58"/>
        <v>55.32</v>
      </c>
      <c r="W287" s="21">
        <f t="shared" si="58"/>
        <v>0</v>
      </c>
      <c r="X287" s="21">
        <f t="shared" si="58"/>
        <v>0</v>
      </c>
      <c r="Y287" s="21">
        <f t="shared" si="58"/>
        <v>436.20000000000005</v>
      </c>
      <c r="Z287" s="21">
        <f t="shared" si="58"/>
        <v>0</v>
      </c>
      <c r="AA287" s="21">
        <f t="shared" si="58"/>
        <v>0</v>
      </c>
      <c r="AB287" s="21">
        <f t="shared" si="58"/>
        <v>0</v>
      </c>
      <c r="AC287" s="21">
        <f t="shared" si="58"/>
        <v>0</v>
      </c>
      <c r="AD287" s="21">
        <f t="shared" si="58"/>
        <v>0.133</v>
      </c>
      <c r="AE287" s="21">
        <f t="shared" si="58"/>
        <v>0</v>
      </c>
      <c r="AF287" s="21">
        <f t="shared" si="58"/>
        <v>0</v>
      </c>
      <c r="AG287" s="21">
        <f t="shared" si="58"/>
        <v>101.11</v>
      </c>
      <c r="AH287" s="21">
        <f t="shared" si="58"/>
        <v>0</v>
      </c>
      <c r="AI287" s="21">
        <f t="shared" si="58"/>
        <v>0</v>
      </c>
      <c r="AJ287" s="21">
        <f t="shared" si="58"/>
        <v>0</v>
      </c>
      <c r="AK287" s="21">
        <f t="shared" si="58"/>
        <v>185.2</v>
      </c>
      <c r="AL287" s="21">
        <f t="shared" si="58"/>
        <v>0</v>
      </c>
      <c r="AM287" s="21">
        <f t="shared" si="58"/>
        <v>1.7750000000000001</v>
      </c>
      <c r="AN287" s="21">
        <f t="shared" si="58"/>
        <v>0</v>
      </c>
      <c r="AO287" s="21">
        <f t="shared" si="58"/>
        <v>0</v>
      </c>
      <c r="AP287" s="21">
        <f t="shared" si="58"/>
        <v>0</v>
      </c>
      <c r="AQ287" s="21">
        <f t="shared" si="58"/>
        <v>257.96000000000004</v>
      </c>
      <c r="AR287" s="21">
        <f t="shared" si="58"/>
        <v>0</v>
      </c>
      <c r="AS287" s="21">
        <f t="shared" si="58"/>
        <v>0</v>
      </c>
      <c r="AT287" s="21">
        <f t="shared" si="58"/>
        <v>1.05</v>
      </c>
      <c r="AU287" s="21">
        <f t="shared" si="58"/>
        <v>0</v>
      </c>
      <c r="AV287" s="21">
        <f t="shared" si="58"/>
        <v>0</v>
      </c>
      <c r="AW287" s="21">
        <f t="shared" si="58"/>
        <v>0</v>
      </c>
      <c r="AX287" s="21">
        <f t="shared" si="58"/>
        <v>60.52</v>
      </c>
      <c r="AY287" s="21">
        <f t="shared" si="58"/>
        <v>0</v>
      </c>
      <c r="AZ287" s="21">
        <f t="shared" si="58"/>
        <v>0</v>
      </c>
      <c r="BA287" s="21">
        <f t="shared" si="58"/>
        <v>0</v>
      </c>
      <c r="BB287" s="21">
        <f t="shared" si="58"/>
        <v>270.5</v>
      </c>
    </row>
    <row r="288" spans="1:54" ht="14.25">
      <c r="A288" s="70" t="s">
        <v>28</v>
      </c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</row>
    <row r="289" spans="1:54" ht="14.25">
      <c r="A289" s="69">
        <v>15</v>
      </c>
      <c r="B289" s="69" t="s">
        <v>82</v>
      </c>
      <c r="C289" s="69"/>
      <c r="D289" s="22">
        <v>60</v>
      </c>
      <c r="E289" s="22"/>
      <c r="F289" s="22"/>
      <c r="G289" s="22"/>
      <c r="H289" s="22">
        <v>80</v>
      </c>
      <c r="I289" s="22"/>
      <c r="J289" s="22"/>
      <c r="K289" s="22"/>
      <c r="L289" s="22">
        <v>0.59</v>
      </c>
      <c r="M289" s="22"/>
      <c r="N289" s="22"/>
      <c r="O289" s="22"/>
      <c r="P289" s="22"/>
      <c r="Q289" s="22">
        <v>3.69</v>
      </c>
      <c r="R289" s="22"/>
      <c r="S289" s="22"/>
      <c r="T289" s="22"/>
      <c r="U289" s="22"/>
      <c r="V289" s="22">
        <v>2.24</v>
      </c>
      <c r="W289" s="22"/>
      <c r="X289" s="22"/>
      <c r="Y289" s="22">
        <v>44.52</v>
      </c>
      <c r="Z289" s="22"/>
      <c r="AA289" s="22"/>
      <c r="AB289" s="22"/>
      <c r="AC289" s="22"/>
      <c r="AD289" s="22">
        <v>0.03</v>
      </c>
      <c r="AE289" s="22"/>
      <c r="AF289" s="22"/>
      <c r="AG289" s="22">
        <v>10.06</v>
      </c>
      <c r="AH289" s="22"/>
      <c r="AI289" s="22"/>
      <c r="AJ289" s="22"/>
      <c r="AK289" s="22">
        <v>78.6</v>
      </c>
      <c r="AL289" s="22"/>
      <c r="AM289" s="22">
        <v>0.3</v>
      </c>
      <c r="AN289" s="22"/>
      <c r="AO289" s="22"/>
      <c r="AP289" s="22"/>
      <c r="AQ289" s="22">
        <v>11.21</v>
      </c>
      <c r="AR289" s="22"/>
      <c r="AS289" s="22"/>
      <c r="AT289" s="22">
        <v>0.44</v>
      </c>
      <c r="AU289" s="22"/>
      <c r="AV289" s="22"/>
      <c r="AW289" s="22"/>
      <c r="AX289" s="22">
        <v>8.2</v>
      </c>
      <c r="AY289" s="22"/>
      <c r="AZ289" s="22"/>
      <c r="BA289" s="22"/>
      <c r="BB289" s="22">
        <v>0.396</v>
      </c>
    </row>
    <row r="290" spans="1:54" ht="14.25">
      <c r="A290" s="69"/>
      <c r="B290" s="69"/>
      <c r="C290" s="69"/>
      <c r="D290" s="22"/>
      <c r="E290" s="22"/>
      <c r="F290" s="22"/>
      <c r="G290" s="22"/>
      <c r="H290" s="22"/>
      <c r="I290" s="22"/>
      <c r="J290" s="22"/>
      <c r="K290" s="22"/>
      <c r="L290" s="22">
        <v>0.98</v>
      </c>
      <c r="M290" s="22"/>
      <c r="N290" s="22"/>
      <c r="O290" s="22"/>
      <c r="P290" s="22"/>
      <c r="Q290" s="22">
        <v>6.15</v>
      </c>
      <c r="R290" s="22"/>
      <c r="S290" s="22"/>
      <c r="T290" s="22"/>
      <c r="U290" s="22"/>
      <c r="V290" s="22">
        <v>3.73</v>
      </c>
      <c r="W290" s="22"/>
      <c r="X290" s="22"/>
      <c r="Y290" s="22">
        <v>74.2</v>
      </c>
      <c r="Z290" s="22"/>
      <c r="AA290" s="22"/>
      <c r="AB290" s="22"/>
      <c r="AC290" s="22"/>
      <c r="AD290" s="22">
        <v>0.05</v>
      </c>
      <c r="AE290" s="22"/>
      <c r="AF290" s="22"/>
      <c r="AG290" s="22">
        <v>16.76</v>
      </c>
      <c r="AH290" s="22"/>
      <c r="AI290" s="22"/>
      <c r="AJ290" s="22"/>
      <c r="AK290" s="22">
        <v>131</v>
      </c>
      <c r="AL290" s="22"/>
      <c r="AM290" s="22">
        <v>0.5</v>
      </c>
      <c r="AN290" s="22"/>
      <c r="AO290" s="22"/>
      <c r="AP290" s="22"/>
      <c r="AQ290" s="22">
        <v>18.68</v>
      </c>
      <c r="AR290" s="22"/>
      <c r="AS290" s="22"/>
      <c r="AT290" s="22">
        <v>0.74</v>
      </c>
      <c r="AU290" s="22"/>
      <c r="AV290" s="22"/>
      <c r="AW290" s="22"/>
      <c r="AX290" s="22">
        <v>13.67</v>
      </c>
      <c r="AY290" s="22"/>
      <c r="AZ290" s="22"/>
      <c r="BA290" s="22"/>
      <c r="BB290" s="22">
        <v>0.667</v>
      </c>
    </row>
    <row r="291" spans="1:54" ht="14.25">
      <c r="A291" s="69"/>
      <c r="B291" s="69" t="s">
        <v>34</v>
      </c>
      <c r="C291" s="69"/>
      <c r="D291" s="22">
        <v>200</v>
      </c>
      <c r="E291" s="22"/>
      <c r="F291" s="22"/>
      <c r="G291" s="22"/>
      <c r="H291" s="22">
        <v>250</v>
      </c>
      <c r="I291" s="22"/>
      <c r="J291" s="22"/>
      <c r="K291" s="22"/>
      <c r="L291" s="22">
        <v>9.6</v>
      </c>
      <c r="M291" s="22"/>
      <c r="N291" s="22"/>
      <c r="O291" s="22"/>
      <c r="P291" s="22"/>
      <c r="Q291" s="22">
        <v>7</v>
      </c>
      <c r="R291" s="22"/>
      <c r="S291" s="22"/>
      <c r="T291" s="22"/>
      <c r="U291" s="22"/>
      <c r="V291" s="22">
        <v>10.8</v>
      </c>
      <c r="W291" s="22"/>
      <c r="X291" s="22"/>
      <c r="Y291" s="22">
        <v>144.4</v>
      </c>
      <c r="Z291" s="22"/>
      <c r="AA291" s="22"/>
      <c r="AB291" s="22"/>
      <c r="AC291" s="22"/>
      <c r="AD291" s="22">
        <v>0.058</v>
      </c>
      <c r="AE291" s="22"/>
      <c r="AF291" s="22"/>
      <c r="AG291" s="22">
        <v>2.24</v>
      </c>
      <c r="AH291" s="22"/>
      <c r="AI291" s="22"/>
      <c r="AJ291" s="22"/>
      <c r="AK291" s="22">
        <v>0.47</v>
      </c>
      <c r="AL291" s="22"/>
      <c r="AM291" s="22">
        <v>0.48</v>
      </c>
      <c r="AN291" s="22"/>
      <c r="AO291" s="22"/>
      <c r="AP291" s="22"/>
      <c r="AQ291" s="22">
        <v>19.42</v>
      </c>
      <c r="AR291" s="22"/>
      <c r="AS291" s="22"/>
      <c r="AT291" s="22">
        <v>1.544</v>
      </c>
      <c r="AU291" s="22"/>
      <c r="AV291" s="22"/>
      <c r="AW291" s="22"/>
      <c r="AX291" s="22">
        <v>2.98</v>
      </c>
      <c r="AY291" s="22"/>
      <c r="AZ291" s="22"/>
      <c r="BA291" s="22"/>
      <c r="BB291" s="22">
        <v>5.89</v>
      </c>
    </row>
    <row r="292" spans="1:54" ht="14.25">
      <c r="A292" s="69"/>
      <c r="B292" s="69"/>
      <c r="C292" s="69"/>
      <c r="D292" s="22"/>
      <c r="E292" s="22"/>
      <c r="F292" s="22"/>
      <c r="G292" s="22"/>
      <c r="H292" s="22"/>
      <c r="I292" s="22"/>
      <c r="J292" s="22"/>
      <c r="K292" s="22"/>
      <c r="L292" s="22">
        <v>12</v>
      </c>
      <c r="M292" s="22"/>
      <c r="N292" s="22"/>
      <c r="O292" s="22"/>
      <c r="P292" s="22"/>
      <c r="Q292" s="22">
        <v>8.75</v>
      </c>
      <c r="R292" s="22"/>
      <c r="S292" s="22"/>
      <c r="T292" s="22"/>
      <c r="U292" s="22"/>
      <c r="V292" s="22">
        <v>13.5</v>
      </c>
      <c r="W292" s="22"/>
      <c r="X292" s="22"/>
      <c r="Y292" s="22">
        <v>180.5</v>
      </c>
      <c r="Z292" s="22"/>
      <c r="AA292" s="22"/>
      <c r="AB292" s="22"/>
      <c r="AC292" s="22"/>
      <c r="AD292" s="22">
        <v>0.072</v>
      </c>
      <c r="AE292" s="22"/>
      <c r="AF292" s="22"/>
      <c r="AG292" s="22">
        <v>2.8</v>
      </c>
      <c r="AH292" s="22"/>
      <c r="AI292" s="22"/>
      <c r="AJ292" s="22"/>
      <c r="AK292" s="22">
        <v>0.47</v>
      </c>
      <c r="AL292" s="22"/>
      <c r="AM292" s="22">
        <v>0.48</v>
      </c>
      <c r="AN292" s="22"/>
      <c r="AO292" s="22"/>
      <c r="AP292" s="22"/>
      <c r="AQ292" s="22">
        <v>24.27</v>
      </c>
      <c r="AR292" s="22"/>
      <c r="AS292" s="22"/>
      <c r="AT292" s="22">
        <v>1.93</v>
      </c>
      <c r="AU292" s="22"/>
      <c r="AV292" s="22"/>
      <c r="AW292" s="22"/>
      <c r="AX292" s="22">
        <v>2.98</v>
      </c>
      <c r="AY292" s="22"/>
      <c r="AZ292" s="22"/>
      <c r="BA292" s="22"/>
      <c r="BB292" s="22">
        <v>5.89</v>
      </c>
    </row>
    <row r="293" spans="1:54" ht="15" customHeight="1">
      <c r="A293" s="69">
        <v>312</v>
      </c>
      <c r="B293" s="69" t="s">
        <v>31</v>
      </c>
      <c r="C293" s="69"/>
      <c r="D293" s="21">
        <v>180</v>
      </c>
      <c r="E293" s="21"/>
      <c r="F293" s="21"/>
      <c r="G293" s="21"/>
      <c r="H293" s="21">
        <v>210</v>
      </c>
      <c r="I293" s="21"/>
      <c r="J293" s="21"/>
      <c r="K293" s="21"/>
      <c r="L293" s="21">
        <v>15.55</v>
      </c>
      <c r="M293" s="21"/>
      <c r="N293" s="21"/>
      <c r="O293" s="21"/>
      <c r="P293" s="21"/>
      <c r="Q293" s="21">
        <v>3.76</v>
      </c>
      <c r="R293" s="21"/>
      <c r="S293" s="21"/>
      <c r="T293" s="21"/>
      <c r="U293" s="21"/>
      <c r="V293" s="21">
        <v>33.62</v>
      </c>
      <c r="W293" s="21"/>
      <c r="X293" s="21"/>
      <c r="Y293" s="22">
        <v>233.19</v>
      </c>
      <c r="Z293" s="21"/>
      <c r="AA293" s="21"/>
      <c r="AB293" s="21"/>
      <c r="AC293" s="21"/>
      <c r="AD293" s="21">
        <v>0.32</v>
      </c>
      <c r="AE293" s="21"/>
      <c r="AF293" s="21"/>
      <c r="AG293" s="21"/>
      <c r="AH293" s="21"/>
      <c r="AI293" s="21"/>
      <c r="AJ293" s="21"/>
      <c r="AK293" s="21">
        <v>31.32</v>
      </c>
      <c r="AL293" s="21"/>
      <c r="AM293" s="21">
        <v>1.843</v>
      </c>
      <c r="AN293" s="21"/>
      <c r="AO293" s="21"/>
      <c r="AP293" s="21"/>
      <c r="AQ293" s="22">
        <v>119.62</v>
      </c>
      <c r="AR293" s="21"/>
      <c r="AS293" s="21"/>
      <c r="AT293" s="21">
        <v>4.64</v>
      </c>
      <c r="AU293" s="21"/>
      <c r="AV293" s="21"/>
      <c r="AW293" s="21"/>
      <c r="AX293" s="21">
        <v>39.85</v>
      </c>
      <c r="AY293" s="21"/>
      <c r="AZ293" s="21"/>
      <c r="BA293" s="21"/>
      <c r="BB293" s="21">
        <v>106.38</v>
      </c>
    </row>
    <row r="294" spans="1:54" ht="14.25">
      <c r="A294" s="69"/>
      <c r="B294" s="69"/>
      <c r="C294" s="69"/>
      <c r="D294" s="21"/>
      <c r="E294" s="21"/>
      <c r="F294" s="21"/>
      <c r="G294" s="21"/>
      <c r="H294" s="21"/>
      <c r="I294" s="21"/>
      <c r="J294" s="21"/>
      <c r="K294" s="21"/>
      <c r="L294" s="21">
        <v>17.28</v>
      </c>
      <c r="M294" s="21"/>
      <c r="N294" s="21"/>
      <c r="O294" s="21"/>
      <c r="P294" s="21"/>
      <c r="Q294" s="21">
        <v>4.18</v>
      </c>
      <c r="R294" s="21"/>
      <c r="S294" s="21"/>
      <c r="T294" s="21"/>
      <c r="U294" s="21"/>
      <c r="V294" s="21">
        <v>37.36</v>
      </c>
      <c r="W294" s="21"/>
      <c r="X294" s="21"/>
      <c r="Y294" s="22">
        <v>259.1</v>
      </c>
      <c r="Z294" s="21"/>
      <c r="AA294" s="21"/>
      <c r="AB294" s="21"/>
      <c r="AC294" s="21"/>
      <c r="AD294" s="21">
        <v>0.36</v>
      </c>
      <c r="AE294" s="21"/>
      <c r="AF294" s="21"/>
      <c r="AG294" s="21"/>
      <c r="AH294" s="21"/>
      <c r="AI294" s="21"/>
      <c r="AJ294" s="21"/>
      <c r="AK294" s="21">
        <v>34.8</v>
      </c>
      <c r="AL294" s="21"/>
      <c r="AM294" s="21">
        <v>2.048</v>
      </c>
      <c r="AN294" s="21"/>
      <c r="AO294" s="21"/>
      <c r="AP294" s="21"/>
      <c r="AQ294" s="22">
        <v>132.92</v>
      </c>
      <c r="AR294" s="21"/>
      <c r="AS294" s="21"/>
      <c r="AT294" s="21">
        <v>5.16</v>
      </c>
      <c r="AU294" s="21"/>
      <c r="AV294" s="21"/>
      <c r="AW294" s="21"/>
      <c r="AX294" s="21">
        <v>44.28</v>
      </c>
      <c r="AY294" s="21"/>
      <c r="AZ294" s="21"/>
      <c r="BA294" s="21"/>
      <c r="BB294" s="21">
        <v>118.2</v>
      </c>
    </row>
    <row r="295" spans="1:54" ht="14.25">
      <c r="A295" s="38">
        <v>243</v>
      </c>
      <c r="B295" s="82" t="s">
        <v>86</v>
      </c>
      <c r="C295" s="83"/>
      <c r="D295" s="21">
        <v>80</v>
      </c>
      <c r="E295" s="21"/>
      <c r="F295" s="21"/>
      <c r="G295" s="21"/>
      <c r="H295" s="21">
        <v>80</v>
      </c>
      <c r="I295" s="21"/>
      <c r="J295" s="21"/>
      <c r="K295" s="21"/>
      <c r="L295" s="21">
        <v>10</v>
      </c>
      <c r="M295" s="21"/>
      <c r="N295" s="21"/>
      <c r="O295" s="21"/>
      <c r="P295" s="21"/>
      <c r="Q295" s="21">
        <v>14.16</v>
      </c>
      <c r="R295" s="21"/>
      <c r="S295" s="21"/>
      <c r="T295" s="21"/>
      <c r="U295" s="21"/>
      <c r="V295" s="21">
        <v>10.16</v>
      </c>
      <c r="W295" s="21"/>
      <c r="X295" s="21"/>
      <c r="Y295" s="22">
        <v>209.6</v>
      </c>
      <c r="Z295" s="21"/>
      <c r="AA295" s="21"/>
      <c r="AB295" s="21"/>
      <c r="AC295" s="21"/>
      <c r="AD295" s="21">
        <v>0.056</v>
      </c>
      <c r="AE295" s="21"/>
      <c r="AF295" s="21"/>
      <c r="AG295" s="21">
        <v>0.024</v>
      </c>
      <c r="AH295" s="21"/>
      <c r="AI295" s="21"/>
      <c r="AJ295" s="21"/>
      <c r="AK295" s="21">
        <v>2.24</v>
      </c>
      <c r="AL295" s="21"/>
      <c r="AM295" s="21">
        <v>2.49</v>
      </c>
      <c r="AN295" s="21"/>
      <c r="AO295" s="21"/>
      <c r="AP295" s="21"/>
      <c r="AQ295" s="22">
        <v>14.58</v>
      </c>
      <c r="AR295" s="21"/>
      <c r="AS295" s="21"/>
      <c r="AT295" s="21">
        <v>1.19</v>
      </c>
      <c r="AU295" s="21"/>
      <c r="AV295" s="21"/>
      <c r="AW295" s="21"/>
      <c r="AX295" s="21">
        <v>48.8</v>
      </c>
      <c r="AY295" s="21"/>
      <c r="AZ295" s="21"/>
      <c r="BA295" s="21"/>
      <c r="BB295" s="21">
        <v>112</v>
      </c>
    </row>
    <row r="296" spans="1:54" ht="14.25">
      <c r="A296" s="22">
        <v>432</v>
      </c>
      <c r="B296" s="69" t="s">
        <v>32</v>
      </c>
      <c r="C296" s="69"/>
      <c r="D296" s="22">
        <v>200</v>
      </c>
      <c r="E296" s="22"/>
      <c r="F296" s="22"/>
      <c r="G296" s="22"/>
      <c r="H296" s="22">
        <v>200</v>
      </c>
      <c r="I296" s="22"/>
      <c r="J296" s="22"/>
      <c r="K296" s="22"/>
      <c r="L296" s="22">
        <v>1</v>
      </c>
      <c r="M296" s="22"/>
      <c r="N296" s="22"/>
      <c r="O296" s="22"/>
      <c r="P296" s="22"/>
      <c r="Q296" s="22">
        <v>0.06</v>
      </c>
      <c r="R296" s="22"/>
      <c r="S296" s="22"/>
      <c r="T296" s="22"/>
      <c r="U296" s="22"/>
      <c r="V296" s="22">
        <v>27.5</v>
      </c>
      <c r="W296" s="22"/>
      <c r="X296" s="22"/>
      <c r="Y296" s="22">
        <v>110</v>
      </c>
      <c r="Z296" s="22"/>
      <c r="AA296" s="22"/>
      <c r="AB296" s="22"/>
      <c r="AC296" s="22"/>
      <c r="AD296" s="22">
        <v>0</v>
      </c>
      <c r="AE296" s="22"/>
      <c r="AF296" s="22"/>
      <c r="AG296" s="22">
        <v>0.32</v>
      </c>
      <c r="AH296" s="22"/>
      <c r="AI296" s="22"/>
      <c r="AJ296" s="22"/>
      <c r="AK296" s="22">
        <v>2.2</v>
      </c>
      <c r="AL296" s="22"/>
      <c r="AM296" s="22">
        <v>0.22</v>
      </c>
      <c r="AN296" s="22"/>
      <c r="AO296" s="22"/>
      <c r="AP296" s="22"/>
      <c r="AQ296" s="22">
        <v>28.7</v>
      </c>
      <c r="AR296" s="22"/>
      <c r="AS296" s="22"/>
      <c r="AT296" s="22">
        <v>0.62</v>
      </c>
      <c r="AU296" s="22"/>
      <c r="AV296" s="22"/>
      <c r="AW296" s="22"/>
      <c r="AX296" s="22">
        <v>8</v>
      </c>
      <c r="AY296" s="22"/>
      <c r="AZ296" s="22"/>
      <c r="BA296" s="22"/>
      <c r="BB296" s="22"/>
    </row>
    <row r="297" spans="1:54" ht="14.25">
      <c r="A297" s="22"/>
      <c r="B297" s="69" t="s">
        <v>33</v>
      </c>
      <c r="C297" s="69"/>
      <c r="D297" s="21">
        <v>60</v>
      </c>
      <c r="E297" s="21"/>
      <c r="F297" s="21"/>
      <c r="G297" s="21"/>
      <c r="H297" s="21">
        <v>60</v>
      </c>
      <c r="I297" s="21"/>
      <c r="J297" s="21"/>
      <c r="K297" s="21"/>
      <c r="L297" s="21">
        <v>5.33</v>
      </c>
      <c r="M297" s="21"/>
      <c r="N297" s="21"/>
      <c r="O297" s="21"/>
      <c r="P297" s="21"/>
      <c r="Q297" s="21">
        <v>2.26</v>
      </c>
      <c r="R297" s="21"/>
      <c r="S297" s="21"/>
      <c r="T297" s="21"/>
      <c r="U297" s="21"/>
      <c r="V297" s="21">
        <v>21.77</v>
      </c>
      <c r="W297" s="21"/>
      <c r="X297" s="21"/>
      <c r="Y297" s="22">
        <v>137</v>
      </c>
      <c r="Z297" s="21"/>
      <c r="AA297" s="21"/>
      <c r="AB297" s="21"/>
      <c r="AC297" s="21"/>
      <c r="AD297" s="21">
        <v>0.205</v>
      </c>
      <c r="AE297" s="21"/>
      <c r="AF297" s="21"/>
      <c r="AG297" s="21">
        <v>0.1</v>
      </c>
      <c r="AH297" s="21"/>
      <c r="AI297" s="21"/>
      <c r="AJ297" s="21"/>
      <c r="AK297" s="21"/>
      <c r="AL297" s="21"/>
      <c r="AM297" s="21">
        <v>0.085</v>
      </c>
      <c r="AN297" s="21"/>
      <c r="AO297" s="21"/>
      <c r="AP297" s="21"/>
      <c r="AQ297" s="22">
        <v>62.5</v>
      </c>
      <c r="AR297" s="21"/>
      <c r="AS297" s="21"/>
      <c r="AT297" s="21">
        <v>1.8</v>
      </c>
      <c r="AU297" s="21"/>
      <c r="AV297" s="21"/>
      <c r="AW297" s="21"/>
      <c r="AX297" s="21">
        <v>41</v>
      </c>
      <c r="AY297" s="21"/>
      <c r="AZ297" s="21"/>
      <c r="BA297" s="21"/>
      <c r="BB297" s="21">
        <v>129</v>
      </c>
    </row>
    <row r="298" spans="1:54" ht="14.25">
      <c r="A298" s="69"/>
      <c r="B298" s="69" t="s">
        <v>38</v>
      </c>
      <c r="C298" s="69"/>
      <c r="D298" s="21"/>
      <c r="E298" s="21"/>
      <c r="F298" s="21"/>
      <c r="G298" s="21"/>
      <c r="H298" s="21"/>
      <c r="I298" s="21"/>
      <c r="J298" s="21"/>
      <c r="K298" s="21"/>
      <c r="L298" s="21">
        <f>SUM(L289,L291,L293,L295,L296,L297)</f>
        <v>42.07</v>
      </c>
      <c r="M298" s="21">
        <f aca="true" t="shared" si="59" ref="M298:BB298">SUM(M289,M291,M293,M295,M296,M297)</f>
        <v>0</v>
      </c>
      <c r="N298" s="21">
        <f t="shared" si="59"/>
        <v>0</v>
      </c>
      <c r="O298" s="21">
        <f t="shared" si="59"/>
        <v>0</v>
      </c>
      <c r="P298" s="21">
        <f t="shared" si="59"/>
        <v>0</v>
      </c>
      <c r="Q298" s="21">
        <f t="shared" si="59"/>
        <v>30.93</v>
      </c>
      <c r="R298" s="21">
        <f t="shared" si="59"/>
        <v>0</v>
      </c>
      <c r="S298" s="21">
        <f t="shared" si="59"/>
        <v>0</v>
      </c>
      <c r="T298" s="21">
        <f t="shared" si="59"/>
        <v>0</v>
      </c>
      <c r="U298" s="21">
        <f t="shared" si="59"/>
        <v>0</v>
      </c>
      <c r="V298" s="21">
        <f t="shared" si="59"/>
        <v>106.08999999999999</v>
      </c>
      <c r="W298" s="21">
        <f t="shared" si="59"/>
        <v>0</v>
      </c>
      <c r="X298" s="21">
        <f t="shared" si="59"/>
        <v>0</v>
      </c>
      <c r="Y298" s="21">
        <f t="shared" si="59"/>
        <v>878.71</v>
      </c>
      <c r="Z298" s="21">
        <f t="shared" si="59"/>
        <v>0</v>
      </c>
      <c r="AA298" s="21">
        <f t="shared" si="59"/>
        <v>0</v>
      </c>
      <c r="AB298" s="21">
        <f t="shared" si="59"/>
        <v>0</v>
      </c>
      <c r="AC298" s="21">
        <f t="shared" si="59"/>
        <v>0</v>
      </c>
      <c r="AD298" s="21">
        <f t="shared" si="59"/>
        <v>0.669</v>
      </c>
      <c r="AE298" s="21">
        <f t="shared" si="59"/>
        <v>0</v>
      </c>
      <c r="AF298" s="21">
        <f t="shared" si="59"/>
        <v>0</v>
      </c>
      <c r="AG298" s="21">
        <f t="shared" si="59"/>
        <v>12.744</v>
      </c>
      <c r="AH298" s="21">
        <f t="shared" si="59"/>
        <v>0</v>
      </c>
      <c r="AI298" s="21">
        <f t="shared" si="59"/>
        <v>0</v>
      </c>
      <c r="AJ298" s="21">
        <f t="shared" si="59"/>
        <v>0</v>
      </c>
      <c r="AK298" s="21">
        <f t="shared" si="59"/>
        <v>114.82999999999998</v>
      </c>
      <c r="AL298" s="21">
        <f t="shared" si="59"/>
        <v>0</v>
      </c>
      <c r="AM298" s="21">
        <f t="shared" si="59"/>
        <v>5.418</v>
      </c>
      <c r="AN298" s="21">
        <f t="shared" si="59"/>
        <v>0</v>
      </c>
      <c r="AO298" s="21">
        <f t="shared" si="59"/>
        <v>0</v>
      </c>
      <c r="AP298" s="21">
        <f t="shared" si="59"/>
        <v>0</v>
      </c>
      <c r="AQ298" s="21">
        <f t="shared" si="59"/>
        <v>256.03</v>
      </c>
      <c r="AR298" s="21">
        <f t="shared" si="59"/>
        <v>0</v>
      </c>
      <c r="AS298" s="21">
        <f t="shared" si="59"/>
        <v>0</v>
      </c>
      <c r="AT298" s="21">
        <f t="shared" si="59"/>
        <v>10.234</v>
      </c>
      <c r="AU298" s="21">
        <f t="shared" si="59"/>
        <v>0</v>
      </c>
      <c r="AV298" s="21">
        <f t="shared" si="59"/>
        <v>0</v>
      </c>
      <c r="AW298" s="21">
        <f t="shared" si="59"/>
        <v>0</v>
      </c>
      <c r="AX298" s="21">
        <f t="shared" si="59"/>
        <v>148.82999999999998</v>
      </c>
      <c r="AY298" s="21">
        <f t="shared" si="59"/>
        <v>0</v>
      </c>
      <c r="AZ298" s="21">
        <f t="shared" si="59"/>
        <v>0</v>
      </c>
      <c r="BA298" s="21">
        <f t="shared" si="59"/>
        <v>0</v>
      </c>
      <c r="BB298" s="21">
        <f t="shared" si="59"/>
        <v>353.666</v>
      </c>
    </row>
    <row r="299" spans="1:54" ht="14.25">
      <c r="A299" s="69"/>
      <c r="B299" s="69"/>
      <c r="C299" s="69"/>
      <c r="D299" s="21"/>
      <c r="E299" s="21"/>
      <c r="F299" s="21"/>
      <c r="G299" s="21"/>
      <c r="H299" s="21"/>
      <c r="I299" s="21"/>
      <c r="J299" s="21"/>
      <c r="K299" s="21"/>
      <c r="L299" s="21">
        <f>SUM(L290,L292,L294,L295,L296,L297)</f>
        <v>46.59</v>
      </c>
      <c r="M299" s="21">
        <f aca="true" t="shared" si="60" ref="M299:BB299">SUM(M290,M292,M294,M295,M296,M297)</f>
        <v>0</v>
      </c>
      <c r="N299" s="21">
        <f t="shared" si="60"/>
        <v>0</v>
      </c>
      <c r="O299" s="21">
        <f t="shared" si="60"/>
        <v>0</v>
      </c>
      <c r="P299" s="21">
        <f t="shared" si="60"/>
        <v>0</v>
      </c>
      <c r="Q299" s="21">
        <f t="shared" si="60"/>
        <v>35.559999999999995</v>
      </c>
      <c r="R299" s="21">
        <f t="shared" si="60"/>
        <v>0</v>
      </c>
      <c r="S299" s="21">
        <f t="shared" si="60"/>
        <v>0</v>
      </c>
      <c r="T299" s="21">
        <f t="shared" si="60"/>
        <v>0</v>
      </c>
      <c r="U299" s="21">
        <f t="shared" si="60"/>
        <v>0</v>
      </c>
      <c r="V299" s="21">
        <f t="shared" si="60"/>
        <v>114.02</v>
      </c>
      <c r="W299" s="21">
        <f t="shared" si="60"/>
        <v>0</v>
      </c>
      <c r="X299" s="21">
        <f t="shared" si="60"/>
        <v>0</v>
      </c>
      <c r="Y299" s="21">
        <f t="shared" si="60"/>
        <v>970.4</v>
      </c>
      <c r="Z299" s="21">
        <f t="shared" si="60"/>
        <v>0</v>
      </c>
      <c r="AA299" s="21">
        <f t="shared" si="60"/>
        <v>0</v>
      </c>
      <c r="AB299" s="21">
        <f t="shared" si="60"/>
        <v>0</v>
      </c>
      <c r="AC299" s="21">
        <f t="shared" si="60"/>
        <v>0</v>
      </c>
      <c r="AD299" s="21">
        <f t="shared" si="60"/>
        <v>0.743</v>
      </c>
      <c r="AE299" s="21">
        <f t="shared" si="60"/>
        <v>0</v>
      </c>
      <c r="AF299" s="21">
        <f t="shared" si="60"/>
        <v>0</v>
      </c>
      <c r="AG299" s="21">
        <f t="shared" si="60"/>
        <v>20.004000000000005</v>
      </c>
      <c r="AH299" s="21">
        <f t="shared" si="60"/>
        <v>0</v>
      </c>
      <c r="AI299" s="21">
        <f t="shared" si="60"/>
        <v>0</v>
      </c>
      <c r="AJ299" s="21">
        <f t="shared" si="60"/>
        <v>0</v>
      </c>
      <c r="AK299" s="21">
        <f t="shared" si="60"/>
        <v>170.70999999999998</v>
      </c>
      <c r="AL299" s="21">
        <f t="shared" si="60"/>
        <v>0</v>
      </c>
      <c r="AM299" s="21">
        <f t="shared" si="60"/>
        <v>5.823</v>
      </c>
      <c r="AN299" s="21">
        <f t="shared" si="60"/>
        <v>0</v>
      </c>
      <c r="AO299" s="21">
        <f t="shared" si="60"/>
        <v>0</v>
      </c>
      <c r="AP299" s="21">
        <f t="shared" si="60"/>
        <v>0</v>
      </c>
      <c r="AQ299" s="21">
        <f t="shared" si="60"/>
        <v>281.65</v>
      </c>
      <c r="AR299" s="21">
        <f t="shared" si="60"/>
        <v>0</v>
      </c>
      <c r="AS299" s="21">
        <f t="shared" si="60"/>
        <v>0</v>
      </c>
      <c r="AT299" s="21">
        <f t="shared" si="60"/>
        <v>11.44</v>
      </c>
      <c r="AU299" s="21">
        <f t="shared" si="60"/>
        <v>0</v>
      </c>
      <c r="AV299" s="21">
        <f t="shared" si="60"/>
        <v>0</v>
      </c>
      <c r="AW299" s="21">
        <f t="shared" si="60"/>
        <v>0</v>
      </c>
      <c r="AX299" s="21">
        <f t="shared" si="60"/>
        <v>158.73</v>
      </c>
      <c r="AY299" s="21">
        <f t="shared" si="60"/>
        <v>0</v>
      </c>
      <c r="AZ299" s="21">
        <f t="shared" si="60"/>
        <v>0</v>
      </c>
      <c r="BA299" s="21">
        <f t="shared" si="60"/>
        <v>0</v>
      </c>
      <c r="BB299" s="21">
        <f t="shared" si="60"/>
        <v>365.757</v>
      </c>
    </row>
    <row r="300" spans="1:54" ht="14.25">
      <c r="A300" s="70" t="s">
        <v>35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</row>
    <row r="301" spans="1:54" ht="14.25">
      <c r="A301" s="21">
        <v>278</v>
      </c>
      <c r="B301" s="69" t="s">
        <v>36</v>
      </c>
      <c r="C301" s="69"/>
      <c r="D301" s="21">
        <v>200</v>
      </c>
      <c r="E301" s="21"/>
      <c r="F301" s="21"/>
      <c r="G301" s="21"/>
      <c r="H301" s="21">
        <v>200</v>
      </c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>
        <v>25.4</v>
      </c>
      <c r="W301" s="21"/>
      <c r="X301" s="21"/>
      <c r="Y301" s="22">
        <v>106</v>
      </c>
      <c r="Z301" s="21"/>
      <c r="AA301" s="21"/>
      <c r="AB301" s="21"/>
      <c r="AC301" s="21"/>
      <c r="AD301" s="21">
        <v>0.05</v>
      </c>
      <c r="AE301" s="21"/>
      <c r="AF301" s="21"/>
      <c r="AG301" s="21">
        <v>50</v>
      </c>
      <c r="AH301" s="21"/>
      <c r="AI301" s="21"/>
      <c r="AJ301" s="21"/>
      <c r="AK301" s="21">
        <v>14.7</v>
      </c>
      <c r="AL301" s="21"/>
      <c r="AM301" s="21">
        <v>0.2</v>
      </c>
      <c r="AN301" s="21"/>
      <c r="AO301" s="21"/>
      <c r="AP301" s="21"/>
      <c r="AQ301" s="22">
        <v>16</v>
      </c>
      <c r="AR301" s="21"/>
      <c r="AS301" s="21"/>
      <c r="AT301" s="21">
        <v>0.54</v>
      </c>
      <c r="AU301" s="21"/>
      <c r="AV301" s="21"/>
      <c r="AW301" s="21"/>
      <c r="AX301" s="21">
        <v>5.98</v>
      </c>
      <c r="AY301" s="21"/>
      <c r="AZ301" s="21"/>
      <c r="BA301" s="21"/>
      <c r="BB301" s="21">
        <v>6.9</v>
      </c>
    </row>
    <row r="302" spans="1:54" ht="14.25">
      <c r="A302" s="21"/>
      <c r="B302" s="69" t="s">
        <v>37</v>
      </c>
      <c r="C302" s="69"/>
      <c r="D302" s="21">
        <v>250</v>
      </c>
      <c r="E302" s="21"/>
      <c r="F302" s="21"/>
      <c r="G302" s="21"/>
      <c r="H302" s="21">
        <v>250</v>
      </c>
      <c r="I302" s="21"/>
      <c r="J302" s="21"/>
      <c r="K302" s="21"/>
      <c r="L302" s="21">
        <v>3</v>
      </c>
      <c r="M302" s="21"/>
      <c r="N302" s="21"/>
      <c r="O302" s="21"/>
      <c r="P302" s="21"/>
      <c r="Q302" s="21">
        <v>0.2</v>
      </c>
      <c r="R302" s="21"/>
      <c r="S302" s="21"/>
      <c r="T302" s="21"/>
      <c r="U302" s="21"/>
      <c r="V302" s="21">
        <v>43.6</v>
      </c>
      <c r="W302" s="21"/>
      <c r="X302" s="21"/>
      <c r="Y302" s="22">
        <v>118</v>
      </c>
      <c r="Z302" s="21"/>
      <c r="AA302" s="21"/>
      <c r="AB302" s="21"/>
      <c r="AC302" s="21"/>
      <c r="AD302" s="21">
        <v>0.08</v>
      </c>
      <c r="AE302" s="21"/>
      <c r="AF302" s="21"/>
      <c r="AG302" s="21">
        <v>20</v>
      </c>
      <c r="AH302" s="21"/>
      <c r="AI302" s="21"/>
      <c r="AJ302" s="21"/>
      <c r="AK302" s="21">
        <v>5</v>
      </c>
      <c r="AL302" s="21"/>
      <c r="AM302" s="21">
        <v>0.2</v>
      </c>
      <c r="AN302" s="21"/>
      <c r="AO302" s="21"/>
      <c r="AP302" s="21"/>
      <c r="AQ302" s="22">
        <v>16</v>
      </c>
      <c r="AR302" s="21"/>
      <c r="AS302" s="21"/>
      <c r="AT302" s="21">
        <v>1200</v>
      </c>
      <c r="AU302" s="21"/>
      <c r="AV302" s="21"/>
      <c r="AW302" s="21"/>
      <c r="AX302" s="21">
        <v>9</v>
      </c>
      <c r="AY302" s="21"/>
      <c r="AZ302" s="21"/>
      <c r="BA302" s="21"/>
      <c r="BB302" s="21">
        <v>11</v>
      </c>
    </row>
    <row r="303" spans="1:54" ht="14.25">
      <c r="A303" s="22"/>
      <c r="B303" s="69" t="s">
        <v>72</v>
      </c>
      <c r="C303" s="69"/>
      <c r="D303" s="22">
        <v>70</v>
      </c>
      <c r="E303" s="22"/>
      <c r="F303" s="22"/>
      <c r="G303" s="22"/>
      <c r="H303" s="22">
        <v>70</v>
      </c>
      <c r="I303" s="22"/>
      <c r="J303" s="22"/>
      <c r="K303" s="22"/>
      <c r="L303" s="22">
        <v>3.4</v>
      </c>
      <c r="M303" s="22"/>
      <c r="N303" s="22"/>
      <c r="O303" s="22"/>
      <c r="P303" s="22"/>
      <c r="Q303" s="22">
        <v>30.2</v>
      </c>
      <c r="R303" s="22"/>
      <c r="S303" s="22"/>
      <c r="T303" s="22"/>
      <c r="U303" s="22"/>
      <c r="V303" s="22">
        <v>64</v>
      </c>
      <c r="W303" s="22"/>
      <c r="X303" s="22"/>
      <c r="Y303" s="22">
        <v>538</v>
      </c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</row>
    <row r="304" spans="1:54" ht="14.25">
      <c r="A304" s="22"/>
      <c r="B304" s="69" t="s">
        <v>38</v>
      </c>
      <c r="C304" s="69"/>
      <c r="D304" s="22"/>
      <c r="E304" s="22"/>
      <c r="F304" s="22"/>
      <c r="G304" s="22"/>
      <c r="H304" s="22"/>
      <c r="I304" s="22"/>
      <c r="J304" s="22"/>
      <c r="K304" s="22"/>
      <c r="L304" s="22">
        <f aca="true" t="shared" si="61" ref="L304:BB304">SUM(L301:L303)</f>
        <v>6.4</v>
      </c>
      <c r="M304" s="22">
        <f t="shared" si="61"/>
        <v>0</v>
      </c>
      <c r="N304" s="22">
        <f t="shared" si="61"/>
        <v>0</v>
      </c>
      <c r="O304" s="22">
        <f t="shared" si="61"/>
        <v>0</v>
      </c>
      <c r="P304" s="22">
        <f t="shared" si="61"/>
        <v>0</v>
      </c>
      <c r="Q304" s="22">
        <f t="shared" si="61"/>
        <v>30.4</v>
      </c>
      <c r="R304" s="22">
        <f t="shared" si="61"/>
        <v>0</v>
      </c>
      <c r="S304" s="22">
        <f t="shared" si="61"/>
        <v>0</v>
      </c>
      <c r="T304" s="22">
        <f t="shared" si="61"/>
        <v>0</v>
      </c>
      <c r="U304" s="22">
        <f t="shared" si="61"/>
        <v>0</v>
      </c>
      <c r="V304" s="22">
        <f t="shared" si="61"/>
        <v>133</v>
      </c>
      <c r="W304" s="22">
        <f t="shared" si="61"/>
        <v>0</v>
      </c>
      <c r="X304" s="22">
        <f t="shared" si="61"/>
        <v>0</v>
      </c>
      <c r="Y304" s="22">
        <f t="shared" si="61"/>
        <v>762</v>
      </c>
      <c r="Z304" s="22">
        <f t="shared" si="61"/>
        <v>0</v>
      </c>
      <c r="AA304" s="22">
        <f t="shared" si="61"/>
        <v>0</v>
      </c>
      <c r="AB304" s="22">
        <f t="shared" si="61"/>
        <v>0</v>
      </c>
      <c r="AC304" s="22">
        <f t="shared" si="61"/>
        <v>0</v>
      </c>
      <c r="AD304" s="22">
        <f t="shared" si="61"/>
        <v>0.13</v>
      </c>
      <c r="AE304" s="22">
        <f t="shared" si="61"/>
        <v>0</v>
      </c>
      <c r="AF304" s="22">
        <f t="shared" si="61"/>
        <v>0</v>
      </c>
      <c r="AG304" s="22">
        <f t="shared" si="61"/>
        <v>70</v>
      </c>
      <c r="AH304" s="22">
        <f t="shared" si="61"/>
        <v>0</v>
      </c>
      <c r="AI304" s="22">
        <f t="shared" si="61"/>
        <v>0</v>
      </c>
      <c r="AJ304" s="22">
        <f t="shared" si="61"/>
        <v>0</v>
      </c>
      <c r="AK304" s="22">
        <f t="shared" si="61"/>
        <v>19.7</v>
      </c>
      <c r="AL304" s="22">
        <f t="shared" si="61"/>
        <v>0</v>
      </c>
      <c r="AM304" s="22">
        <f t="shared" si="61"/>
        <v>0.4</v>
      </c>
      <c r="AN304" s="22">
        <f t="shared" si="61"/>
        <v>0</v>
      </c>
      <c r="AO304" s="22">
        <f t="shared" si="61"/>
        <v>0</v>
      </c>
      <c r="AP304" s="22">
        <f t="shared" si="61"/>
        <v>0</v>
      </c>
      <c r="AQ304" s="22">
        <f t="shared" si="61"/>
        <v>32</v>
      </c>
      <c r="AR304" s="22">
        <f t="shared" si="61"/>
        <v>0</v>
      </c>
      <c r="AS304" s="22">
        <f t="shared" si="61"/>
        <v>0</v>
      </c>
      <c r="AT304" s="22">
        <f t="shared" si="61"/>
        <v>1200.54</v>
      </c>
      <c r="AU304" s="22">
        <f t="shared" si="61"/>
        <v>0</v>
      </c>
      <c r="AV304" s="22">
        <f t="shared" si="61"/>
        <v>0</v>
      </c>
      <c r="AW304" s="22">
        <f t="shared" si="61"/>
        <v>0</v>
      </c>
      <c r="AX304" s="22">
        <f t="shared" si="61"/>
        <v>14.98</v>
      </c>
      <c r="AY304" s="22">
        <f t="shared" si="61"/>
        <v>0</v>
      </c>
      <c r="AZ304" s="22">
        <f t="shared" si="61"/>
        <v>0</v>
      </c>
      <c r="BA304" s="22">
        <f t="shared" si="61"/>
        <v>0</v>
      </c>
      <c r="BB304" s="22">
        <f t="shared" si="61"/>
        <v>17.9</v>
      </c>
    </row>
    <row r="305" spans="1:54" s="20" customFormat="1" ht="14.25">
      <c r="A305" s="70"/>
      <c r="B305" s="70" t="s">
        <v>39</v>
      </c>
      <c r="C305" s="70"/>
      <c r="D305" s="23"/>
      <c r="E305" s="23"/>
      <c r="F305" s="23"/>
      <c r="G305" s="23"/>
      <c r="H305" s="23"/>
      <c r="I305" s="23"/>
      <c r="J305" s="23"/>
      <c r="K305" s="23"/>
      <c r="L305" s="23">
        <f aca="true" t="shared" si="62" ref="L305:BB305">SUM(L286,L298,L304)</f>
        <v>62.3</v>
      </c>
      <c r="M305" s="23">
        <f t="shared" si="62"/>
        <v>0</v>
      </c>
      <c r="N305" s="23">
        <f t="shared" si="62"/>
        <v>0</v>
      </c>
      <c r="O305" s="23">
        <f t="shared" si="62"/>
        <v>0</v>
      </c>
      <c r="P305" s="23">
        <f t="shared" si="62"/>
        <v>0</v>
      </c>
      <c r="Q305" s="23">
        <f t="shared" si="62"/>
        <v>86.65</v>
      </c>
      <c r="R305" s="23">
        <f t="shared" si="62"/>
        <v>0</v>
      </c>
      <c r="S305" s="23">
        <f t="shared" si="62"/>
        <v>0</v>
      </c>
      <c r="T305" s="23">
        <f t="shared" si="62"/>
        <v>0</v>
      </c>
      <c r="U305" s="23">
        <f t="shared" si="62"/>
        <v>0</v>
      </c>
      <c r="V305" s="23">
        <f t="shared" si="62"/>
        <v>294.40999999999997</v>
      </c>
      <c r="W305" s="23">
        <f t="shared" si="62"/>
        <v>0</v>
      </c>
      <c r="X305" s="23">
        <f t="shared" si="62"/>
        <v>0</v>
      </c>
      <c r="Y305" s="23">
        <f t="shared" si="62"/>
        <v>2076.91</v>
      </c>
      <c r="Z305" s="23">
        <f t="shared" si="62"/>
        <v>0</v>
      </c>
      <c r="AA305" s="23">
        <f t="shared" si="62"/>
        <v>0</v>
      </c>
      <c r="AB305" s="23">
        <f t="shared" si="62"/>
        <v>0</v>
      </c>
      <c r="AC305" s="23">
        <f t="shared" si="62"/>
        <v>0</v>
      </c>
      <c r="AD305" s="23">
        <f t="shared" si="62"/>
        <v>0.932</v>
      </c>
      <c r="AE305" s="23">
        <f t="shared" si="62"/>
        <v>0</v>
      </c>
      <c r="AF305" s="23">
        <f t="shared" si="62"/>
        <v>0</v>
      </c>
      <c r="AG305" s="23">
        <f t="shared" si="62"/>
        <v>183.85399999999998</v>
      </c>
      <c r="AH305" s="23">
        <f t="shared" si="62"/>
        <v>0</v>
      </c>
      <c r="AI305" s="23">
        <f t="shared" si="62"/>
        <v>0</v>
      </c>
      <c r="AJ305" s="23">
        <f t="shared" si="62"/>
        <v>0</v>
      </c>
      <c r="AK305" s="23">
        <f t="shared" si="62"/>
        <v>319.72999999999996</v>
      </c>
      <c r="AL305" s="23">
        <f t="shared" si="62"/>
        <v>0</v>
      </c>
      <c r="AM305" s="23">
        <f t="shared" si="62"/>
        <v>7.593000000000001</v>
      </c>
      <c r="AN305" s="23">
        <f t="shared" si="62"/>
        <v>0</v>
      </c>
      <c r="AO305" s="23">
        <f t="shared" si="62"/>
        <v>0</v>
      </c>
      <c r="AP305" s="23">
        <f t="shared" si="62"/>
        <v>0</v>
      </c>
      <c r="AQ305" s="23">
        <f t="shared" si="62"/>
        <v>545.99</v>
      </c>
      <c r="AR305" s="23">
        <f t="shared" si="62"/>
        <v>0</v>
      </c>
      <c r="AS305" s="23">
        <f t="shared" si="62"/>
        <v>0</v>
      </c>
      <c r="AT305" s="23">
        <f t="shared" si="62"/>
        <v>1211.824</v>
      </c>
      <c r="AU305" s="23">
        <f t="shared" si="62"/>
        <v>0</v>
      </c>
      <c r="AV305" s="23">
        <f t="shared" si="62"/>
        <v>0</v>
      </c>
      <c r="AW305" s="23">
        <f t="shared" si="62"/>
        <v>0</v>
      </c>
      <c r="AX305" s="23">
        <f t="shared" si="62"/>
        <v>224.32999999999998</v>
      </c>
      <c r="AY305" s="23">
        <f t="shared" si="62"/>
        <v>0</v>
      </c>
      <c r="AZ305" s="23">
        <f t="shared" si="62"/>
        <v>0</v>
      </c>
      <c r="BA305" s="23">
        <f t="shared" si="62"/>
        <v>0</v>
      </c>
      <c r="BB305" s="23">
        <f t="shared" si="62"/>
        <v>642.0659999999999</v>
      </c>
    </row>
    <row r="306" spans="1:54" s="20" customFormat="1" ht="14.25">
      <c r="A306" s="70"/>
      <c r="B306" s="70"/>
      <c r="C306" s="70"/>
      <c r="D306" s="23"/>
      <c r="E306" s="23"/>
      <c r="F306" s="23"/>
      <c r="G306" s="23"/>
      <c r="H306" s="23"/>
      <c r="I306" s="23"/>
      <c r="J306" s="23"/>
      <c r="K306" s="23"/>
      <c r="L306" s="23">
        <f aca="true" t="shared" si="63" ref="L306:BB306">SUM(L287,L299,L304)</f>
        <v>66.82000000000001</v>
      </c>
      <c r="M306" s="23">
        <f t="shared" si="63"/>
        <v>0</v>
      </c>
      <c r="N306" s="23">
        <f t="shared" si="63"/>
        <v>0</v>
      </c>
      <c r="O306" s="23">
        <f t="shared" si="63"/>
        <v>0</v>
      </c>
      <c r="P306" s="23">
        <f t="shared" si="63"/>
        <v>0</v>
      </c>
      <c r="Q306" s="23">
        <f t="shared" si="63"/>
        <v>91.28</v>
      </c>
      <c r="R306" s="23">
        <f t="shared" si="63"/>
        <v>0</v>
      </c>
      <c r="S306" s="23">
        <f t="shared" si="63"/>
        <v>0</v>
      </c>
      <c r="T306" s="23">
        <f t="shared" si="63"/>
        <v>0</v>
      </c>
      <c r="U306" s="23">
        <f t="shared" si="63"/>
        <v>0</v>
      </c>
      <c r="V306" s="23">
        <f t="shared" si="63"/>
        <v>302.34000000000003</v>
      </c>
      <c r="W306" s="23">
        <f t="shared" si="63"/>
        <v>0</v>
      </c>
      <c r="X306" s="23">
        <f t="shared" si="63"/>
        <v>0</v>
      </c>
      <c r="Y306" s="23">
        <f t="shared" si="63"/>
        <v>2168.6</v>
      </c>
      <c r="Z306" s="23">
        <f t="shared" si="63"/>
        <v>0</v>
      </c>
      <c r="AA306" s="23">
        <f t="shared" si="63"/>
        <v>0</v>
      </c>
      <c r="AB306" s="23">
        <f t="shared" si="63"/>
        <v>0</v>
      </c>
      <c r="AC306" s="23">
        <f t="shared" si="63"/>
        <v>0</v>
      </c>
      <c r="AD306" s="23">
        <f t="shared" si="63"/>
        <v>1.006</v>
      </c>
      <c r="AE306" s="23">
        <f t="shared" si="63"/>
        <v>0</v>
      </c>
      <c r="AF306" s="23">
        <f t="shared" si="63"/>
        <v>0</v>
      </c>
      <c r="AG306" s="23">
        <f t="shared" si="63"/>
        <v>191.114</v>
      </c>
      <c r="AH306" s="23">
        <f t="shared" si="63"/>
        <v>0</v>
      </c>
      <c r="AI306" s="23">
        <f t="shared" si="63"/>
        <v>0</v>
      </c>
      <c r="AJ306" s="23">
        <f t="shared" si="63"/>
        <v>0</v>
      </c>
      <c r="AK306" s="23">
        <f t="shared" si="63"/>
        <v>375.60999999999996</v>
      </c>
      <c r="AL306" s="23">
        <f t="shared" si="63"/>
        <v>0</v>
      </c>
      <c r="AM306" s="23">
        <f t="shared" si="63"/>
        <v>7.998000000000001</v>
      </c>
      <c r="AN306" s="23">
        <f t="shared" si="63"/>
        <v>0</v>
      </c>
      <c r="AO306" s="23">
        <f t="shared" si="63"/>
        <v>0</v>
      </c>
      <c r="AP306" s="23">
        <f t="shared" si="63"/>
        <v>0</v>
      </c>
      <c r="AQ306" s="23">
        <f t="shared" si="63"/>
        <v>571.61</v>
      </c>
      <c r="AR306" s="23">
        <f t="shared" si="63"/>
        <v>0</v>
      </c>
      <c r="AS306" s="23">
        <f t="shared" si="63"/>
        <v>0</v>
      </c>
      <c r="AT306" s="23">
        <f t="shared" si="63"/>
        <v>1213.03</v>
      </c>
      <c r="AU306" s="23">
        <f t="shared" si="63"/>
        <v>0</v>
      </c>
      <c r="AV306" s="23">
        <f t="shared" si="63"/>
        <v>0</v>
      </c>
      <c r="AW306" s="23">
        <f t="shared" si="63"/>
        <v>0</v>
      </c>
      <c r="AX306" s="23">
        <f t="shared" si="63"/>
        <v>234.23</v>
      </c>
      <c r="AY306" s="23">
        <f t="shared" si="63"/>
        <v>0</v>
      </c>
      <c r="AZ306" s="23">
        <f t="shared" si="63"/>
        <v>0</v>
      </c>
      <c r="BA306" s="23">
        <f t="shared" si="63"/>
        <v>0</v>
      </c>
      <c r="BB306" s="23">
        <f t="shared" si="63"/>
        <v>654.157</v>
      </c>
    </row>
    <row r="307" spans="1:54" s="20" customFormat="1" ht="14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</row>
    <row r="308" spans="1:54" s="20" customFormat="1" ht="14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</row>
    <row r="309" spans="1:54" s="20" customFormat="1" ht="14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</row>
    <row r="310" spans="1:54" s="20" customFormat="1" ht="14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</row>
    <row r="311" spans="1:54" s="20" customFormat="1" ht="14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</row>
    <row r="312" spans="1:54" s="20" customFormat="1" ht="14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</row>
    <row r="313" spans="1:54" s="20" customFormat="1" ht="14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</row>
    <row r="314" spans="1:54" ht="15" thickBot="1">
      <c r="A314" s="62" t="s">
        <v>60</v>
      </c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</row>
    <row r="315" spans="1:54" ht="15" thickBot="1">
      <c r="A315" s="74" t="s">
        <v>1</v>
      </c>
      <c r="B315" s="65" t="s">
        <v>2</v>
      </c>
      <c r="C315" s="76"/>
      <c r="D315" s="60" t="s">
        <v>3</v>
      </c>
      <c r="E315" s="61"/>
      <c r="F315" s="61"/>
      <c r="G315" s="61"/>
      <c r="H315" s="61"/>
      <c r="I315" s="31"/>
      <c r="J315" s="31"/>
      <c r="K315" s="32"/>
      <c r="L315" s="60" t="s">
        <v>4</v>
      </c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30"/>
      <c r="X315" s="33"/>
      <c r="Y315" s="65" t="s">
        <v>5</v>
      </c>
      <c r="Z315" s="34"/>
      <c r="AA315" s="34"/>
      <c r="AB315" s="34"/>
      <c r="AC315" s="28"/>
      <c r="AD315" s="60" t="s">
        <v>6</v>
      </c>
      <c r="AE315" s="61"/>
      <c r="AF315" s="61"/>
      <c r="AG315" s="61"/>
      <c r="AH315" s="61"/>
      <c r="AI315" s="61"/>
      <c r="AJ315" s="61"/>
      <c r="AK315" s="61"/>
      <c r="AL315" s="61"/>
      <c r="AM315" s="61"/>
      <c r="AN315" s="30"/>
      <c r="AO315" s="30"/>
      <c r="AP315" s="33"/>
      <c r="AQ315" s="60" t="s">
        <v>7</v>
      </c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</row>
    <row r="316" spans="1:54" ht="26.25" thickBot="1">
      <c r="A316" s="75"/>
      <c r="B316" s="66"/>
      <c r="C316" s="77"/>
      <c r="D316" s="29" t="s">
        <v>8</v>
      </c>
      <c r="E316" s="30"/>
      <c r="F316" s="30"/>
      <c r="G316" s="33"/>
      <c r="H316" s="29" t="s">
        <v>9</v>
      </c>
      <c r="I316" s="30"/>
      <c r="J316" s="30"/>
      <c r="K316" s="33"/>
      <c r="L316" s="29" t="s">
        <v>10</v>
      </c>
      <c r="M316" s="30"/>
      <c r="N316" s="30"/>
      <c r="O316" s="30"/>
      <c r="P316" s="33"/>
      <c r="Q316" s="29" t="s">
        <v>11</v>
      </c>
      <c r="R316" s="30"/>
      <c r="S316" s="30"/>
      <c r="T316" s="30"/>
      <c r="U316" s="33"/>
      <c r="V316" s="29" t="s">
        <v>12</v>
      </c>
      <c r="W316" s="30"/>
      <c r="X316" s="33"/>
      <c r="Y316" s="66"/>
      <c r="Z316" s="36"/>
      <c r="AA316" s="36"/>
      <c r="AB316" s="36"/>
      <c r="AC316" s="35"/>
      <c r="AD316" s="29" t="s">
        <v>13</v>
      </c>
      <c r="AE316" s="30"/>
      <c r="AF316" s="33"/>
      <c r="AG316" s="29" t="s">
        <v>14</v>
      </c>
      <c r="AH316" s="30"/>
      <c r="AI316" s="30"/>
      <c r="AJ316" s="33"/>
      <c r="AK316" s="29" t="s">
        <v>15</v>
      </c>
      <c r="AL316" s="33"/>
      <c r="AM316" s="29" t="s">
        <v>16</v>
      </c>
      <c r="AN316" s="30"/>
      <c r="AO316" s="30"/>
      <c r="AP316" s="33"/>
      <c r="AQ316" s="29" t="s">
        <v>17</v>
      </c>
      <c r="AR316" s="30"/>
      <c r="AS316" s="33"/>
      <c r="AT316" s="29" t="s">
        <v>18</v>
      </c>
      <c r="AU316" s="30"/>
      <c r="AV316" s="30"/>
      <c r="AW316" s="33"/>
      <c r="AX316" s="29" t="s">
        <v>19</v>
      </c>
      <c r="AY316" s="30"/>
      <c r="AZ316" s="30"/>
      <c r="BA316" s="33"/>
      <c r="BB316" s="29" t="s">
        <v>20</v>
      </c>
    </row>
    <row r="317" spans="1:54" ht="14.25">
      <c r="A317" s="64" t="s">
        <v>21</v>
      </c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</row>
    <row r="318" spans="1:54" ht="14.25">
      <c r="A318" s="80">
        <v>209</v>
      </c>
      <c r="B318" s="82" t="s">
        <v>61</v>
      </c>
      <c r="C318" s="83"/>
      <c r="D318" s="22">
        <v>180</v>
      </c>
      <c r="E318" s="22"/>
      <c r="F318" s="22"/>
      <c r="G318" s="22"/>
      <c r="H318" s="22">
        <v>200</v>
      </c>
      <c r="I318" s="22"/>
      <c r="J318" s="22"/>
      <c r="K318" s="22"/>
      <c r="L318" s="22">
        <v>12.41</v>
      </c>
      <c r="M318" s="22"/>
      <c r="N318" s="22"/>
      <c r="O318" s="22"/>
      <c r="P318" s="22"/>
      <c r="Q318" s="22">
        <v>18.2</v>
      </c>
      <c r="R318" s="22"/>
      <c r="S318" s="22"/>
      <c r="T318" s="22"/>
      <c r="U318" s="22"/>
      <c r="V318" s="22">
        <v>2.14</v>
      </c>
      <c r="W318" s="22"/>
      <c r="X318" s="22"/>
      <c r="Y318" s="22">
        <v>222.13</v>
      </c>
      <c r="Z318" s="22"/>
      <c r="AA318" s="22"/>
      <c r="AB318" s="22"/>
      <c r="AC318" s="22"/>
      <c r="AD318" s="22">
        <v>0.028</v>
      </c>
      <c r="AE318" s="22"/>
      <c r="AF318" s="22"/>
      <c r="AG318" s="22">
        <v>0.028</v>
      </c>
      <c r="AH318" s="22"/>
      <c r="AI318" s="22"/>
      <c r="AJ318" s="22"/>
      <c r="AK318" s="22">
        <v>0.02</v>
      </c>
      <c r="AL318" s="22"/>
      <c r="AM318" s="22">
        <v>0.16</v>
      </c>
      <c r="AN318" s="22"/>
      <c r="AO318" s="22"/>
      <c r="AP318" s="22"/>
      <c r="AQ318" s="22">
        <v>74.22</v>
      </c>
      <c r="AR318" s="22"/>
      <c r="AS318" s="22"/>
      <c r="AT318" s="22">
        <v>1.82</v>
      </c>
      <c r="AU318" s="22"/>
      <c r="AV318" s="22"/>
      <c r="AW318" s="22"/>
      <c r="AX318" s="22">
        <v>1.86</v>
      </c>
      <c r="AY318" s="22"/>
      <c r="AZ318" s="22"/>
      <c r="BA318" s="22"/>
      <c r="BB318" s="22">
        <v>21.42</v>
      </c>
    </row>
    <row r="319" spans="1:54" ht="14.25">
      <c r="A319" s="81"/>
      <c r="B319" s="84"/>
      <c r="C319" s="85"/>
      <c r="D319" s="22"/>
      <c r="E319" s="22"/>
      <c r="F319" s="22"/>
      <c r="G319" s="22"/>
      <c r="H319" s="22"/>
      <c r="I319" s="22"/>
      <c r="J319" s="22"/>
      <c r="K319" s="22"/>
      <c r="L319" s="22">
        <v>14.19</v>
      </c>
      <c r="M319" s="22"/>
      <c r="N319" s="22"/>
      <c r="O319" s="22"/>
      <c r="P319" s="22"/>
      <c r="Q319" s="22">
        <v>20.8</v>
      </c>
      <c r="R319" s="22"/>
      <c r="S319" s="22"/>
      <c r="T319" s="22"/>
      <c r="U319" s="22"/>
      <c r="V319" s="22">
        <v>2.44</v>
      </c>
      <c r="W319" s="22"/>
      <c r="X319" s="22"/>
      <c r="Y319" s="22">
        <v>285.6</v>
      </c>
      <c r="Z319" s="22"/>
      <c r="AA319" s="22"/>
      <c r="AB319" s="22"/>
      <c r="AC319" s="22"/>
      <c r="AD319" s="22">
        <v>0.032</v>
      </c>
      <c r="AE319" s="22"/>
      <c r="AF319" s="22"/>
      <c r="AG319" s="22">
        <v>0.032</v>
      </c>
      <c r="AH319" s="22"/>
      <c r="AI319" s="22"/>
      <c r="AJ319" s="22"/>
      <c r="AK319" s="22">
        <v>0.03</v>
      </c>
      <c r="AL319" s="22"/>
      <c r="AM319" s="22">
        <v>0.19</v>
      </c>
      <c r="AN319" s="22"/>
      <c r="AO319" s="22"/>
      <c r="AP319" s="22"/>
      <c r="AQ319" s="22">
        <v>84.83</v>
      </c>
      <c r="AR319" s="22"/>
      <c r="AS319" s="22"/>
      <c r="AT319" s="22">
        <v>2.08</v>
      </c>
      <c r="AU319" s="22"/>
      <c r="AV319" s="22"/>
      <c r="AW319" s="22"/>
      <c r="AX319" s="22">
        <v>2.12</v>
      </c>
      <c r="AY319" s="22"/>
      <c r="AZ319" s="22"/>
      <c r="BA319" s="22"/>
      <c r="BB319" s="22">
        <v>24.48</v>
      </c>
    </row>
    <row r="320" spans="1:54" ht="14.25">
      <c r="A320" s="22">
        <v>377</v>
      </c>
      <c r="B320" s="69" t="s">
        <v>23</v>
      </c>
      <c r="C320" s="69"/>
      <c r="D320" s="22">
        <v>200</v>
      </c>
      <c r="E320" s="22"/>
      <c r="F320" s="22"/>
      <c r="G320" s="22"/>
      <c r="H320" s="22">
        <v>200</v>
      </c>
      <c r="I320" s="22"/>
      <c r="J320" s="22"/>
      <c r="K320" s="22"/>
      <c r="L320" s="22">
        <v>0.1</v>
      </c>
      <c r="M320" s="22"/>
      <c r="N320" s="22"/>
      <c r="O320" s="22"/>
      <c r="P320" s="22"/>
      <c r="Q320" s="22">
        <v>0.02</v>
      </c>
      <c r="R320" s="22"/>
      <c r="S320" s="22"/>
      <c r="T320" s="22"/>
      <c r="U320" s="22"/>
      <c r="V320" s="22">
        <v>9.9</v>
      </c>
      <c r="W320" s="22"/>
      <c r="X320" s="22"/>
      <c r="Y320" s="22">
        <v>35</v>
      </c>
      <c r="Z320" s="22"/>
      <c r="AA320" s="22"/>
      <c r="AB320" s="22"/>
      <c r="AC320" s="22"/>
      <c r="AD320" s="22">
        <v>0.05</v>
      </c>
      <c r="AE320" s="22"/>
      <c r="AF320" s="22"/>
      <c r="AG320" s="22">
        <v>50</v>
      </c>
      <c r="AH320" s="22"/>
      <c r="AI320" s="22"/>
      <c r="AJ320" s="22"/>
      <c r="AK320" s="22"/>
      <c r="AL320" s="22"/>
      <c r="AM320" s="22"/>
      <c r="AN320" s="22"/>
      <c r="AO320" s="22"/>
      <c r="AP320" s="22"/>
      <c r="AQ320" s="22">
        <v>0.26</v>
      </c>
      <c r="AR320" s="22"/>
      <c r="AS320" s="22"/>
      <c r="AT320" s="22">
        <v>0.04</v>
      </c>
      <c r="AU320" s="22"/>
      <c r="AV320" s="22"/>
      <c r="AW320" s="22"/>
      <c r="AX320" s="22">
        <v>3</v>
      </c>
      <c r="AY320" s="22"/>
      <c r="AZ320" s="22"/>
      <c r="BA320" s="22"/>
      <c r="BB320" s="42">
        <v>4</v>
      </c>
    </row>
    <row r="321" spans="1:54" ht="14.25">
      <c r="A321" s="22"/>
      <c r="B321" s="69" t="s">
        <v>24</v>
      </c>
      <c r="C321" s="69"/>
      <c r="D321" s="22">
        <v>70</v>
      </c>
      <c r="E321" s="22"/>
      <c r="F321" s="22"/>
      <c r="G321" s="22"/>
      <c r="H321" s="22">
        <v>70</v>
      </c>
      <c r="I321" s="22"/>
      <c r="J321" s="22"/>
      <c r="K321" s="22"/>
      <c r="L321" s="22">
        <v>2.25</v>
      </c>
      <c r="M321" s="22"/>
      <c r="N321" s="22"/>
      <c r="O321" s="22"/>
      <c r="P321" s="22"/>
      <c r="Q321" s="22">
        <v>0.87</v>
      </c>
      <c r="R321" s="22"/>
      <c r="S321" s="22"/>
      <c r="T321" s="22"/>
      <c r="U321" s="22"/>
      <c r="V321" s="22">
        <v>15.42</v>
      </c>
      <c r="W321" s="22"/>
      <c r="X321" s="22"/>
      <c r="Y321" s="22">
        <v>78.6</v>
      </c>
      <c r="Z321" s="22"/>
      <c r="AA321" s="22"/>
      <c r="AB321" s="22"/>
      <c r="AC321" s="22"/>
      <c r="AD321" s="22">
        <v>0.033</v>
      </c>
      <c r="AE321" s="22"/>
      <c r="AF321" s="22"/>
      <c r="AG321" s="22">
        <v>50</v>
      </c>
      <c r="AH321" s="22"/>
      <c r="AI321" s="22"/>
      <c r="AJ321" s="22"/>
      <c r="AK321" s="22"/>
      <c r="AL321" s="22"/>
      <c r="AM321" s="22">
        <v>1.3</v>
      </c>
      <c r="AN321" s="22"/>
      <c r="AO321" s="22"/>
      <c r="AP321" s="22"/>
      <c r="AQ321" s="22">
        <v>5.7</v>
      </c>
      <c r="AR321" s="22"/>
      <c r="AS321" s="22"/>
      <c r="AT321" s="22">
        <v>0.36</v>
      </c>
      <c r="AU321" s="22"/>
      <c r="AV321" s="22"/>
      <c r="AW321" s="22"/>
      <c r="AX321" s="22">
        <v>34</v>
      </c>
      <c r="AY321" s="22"/>
      <c r="AZ321" s="22"/>
      <c r="BA321" s="22"/>
      <c r="BB321" s="42">
        <v>89</v>
      </c>
    </row>
    <row r="322" spans="1:54" ht="14.25">
      <c r="A322" s="21">
        <v>42</v>
      </c>
      <c r="B322" s="69" t="s">
        <v>25</v>
      </c>
      <c r="C322" s="69"/>
      <c r="D322" s="21">
        <v>15</v>
      </c>
      <c r="E322" s="21"/>
      <c r="F322" s="21"/>
      <c r="G322" s="21"/>
      <c r="H322" s="21">
        <v>15</v>
      </c>
      <c r="I322" s="21"/>
      <c r="J322" s="21"/>
      <c r="K322" s="21"/>
      <c r="L322" s="21">
        <v>3.48</v>
      </c>
      <c r="M322" s="21"/>
      <c r="N322" s="21"/>
      <c r="O322" s="21"/>
      <c r="P322" s="21"/>
      <c r="Q322" s="21">
        <v>4.43</v>
      </c>
      <c r="R322" s="21"/>
      <c r="S322" s="21"/>
      <c r="T322" s="21"/>
      <c r="U322" s="21"/>
      <c r="V322" s="21">
        <v>0</v>
      </c>
      <c r="W322" s="21"/>
      <c r="X322" s="21"/>
      <c r="Y322" s="22">
        <v>54.6</v>
      </c>
      <c r="Z322" s="21"/>
      <c r="AA322" s="21"/>
      <c r="AB322" s="21"/>
      <c r="AC322" s="21"/>
      <c r="AD322" s="21">
        <v>0.01</v>
      </c>
      <c r="AE322" s="21"/>
      <c r="AF322" s="21"/>
      <c r="AG322" s="21">
        <v>0.11</v>
      </c>
      <c r="AH322" s="21"/>
      <c r="AI322" s="21"/>
      <c r="AJ322" s="21"/>
      <c r="AK322" s="21">
        <v>43.2</v>
      </c>
      <c r="AL322" s="21"/>
      <c r="AM322" s="21">
        <v>0.075</v>
      </c>
      <c r="AN322" s="21"/>
      <c r="AO322" s="21"/>
      <c r="AP322" s="21"/>
      <c r="AQ322" s="22">
        <v>132</v>
      </c>
      <c r="AR322" s="21"/>
      <c r="AS322" s="21"/>
      <c r="AT322" s="21">
        <v>0.15</v>
      </c>
      <c r="AU322" s="21"/>
      <c r="AV322" s="21"/>
      <c r="AW322" s="21"/>
      <c r="AX322" s="21">
        <v>0.52</v>
      </c>
      <c r="AY322" s="21"/>
      <c r="AZ322" s="21"/>
      <c r="BA322" s="21"/>
      <c r="BB322" s="21">
        <v>7.5</v>
      </c>
    </row>
    <row r="323" spans="1:54" ht="14.25">
      <c r="A323" s="21"/>
      <c r="B323" s="67" t="s">
        <v>38</v>
      </c>
      <c r="C323" s="68"/>
      <c r="D323" s="21"/>
      <c r="E323" s="21"/>
      <c r="F323" s="21"/>
      <c r="G323" s="21"/>
      <c r="H323" s="21"/>
      <c r="I323" s="21"/>
      <c r="J323" s="21"/>
      <c r="K323" s="21"/>
      <c r="L323" s="21">
        <f aca="true" t="shared" si="64" ref="L323:BB323">SUM(L318,L320,L321,L322)</f>
        <v>18.24</v>
      </c>
      <c r="M323" s="21">
        <f t="shared" si="64"/>
        <v>0</v>
      </c>
      <c r="N323" s="21">
        <f t="shared" si="64"/>
        <v>0</v>
      </c>
      <c r="O323" s="21">
        <f t="shared" si="64"/>
        <v>0</v>
      </c>
      <c r="P323" s="21">
        <f t="shared" si="64"/>
        <v>0</v>
      </c>
      <c r="Q323" s="21">
        <f t="shared" si="64"/>
        <v>23.52</v>
      </c>
      <c r="R323" s="21">
        <f t="shared" si="64"/>
        <v>0</v>
      </c>
      <c r="S323" s="21">
        <f t="shared" si="64"/>
        <v>0</v>
      </c>
      <c r="T323" s="21">
        <f t="shared" si="64"/>
        <v>0</v>
      </c>
      <c r="U323" s="21">
        <f t="shared" si="64"/>
        <v>0</v>
      </c>
      <c r="V323" s="21">
        <f t="shared" si="64"/>
        <v>27.46</v>
      </c>
      <c r="W323" s="21">
        <f t="shared" si="64"/>
        <v>0</v>
      </c>
      <c r="X323" s="21">
        <f t="shared" si="64"/>
        <v>0</v>
      </c>
      <c r="Y323" s="21">
        <f t="shared" si="64"/>
        <v>390.33000000000004</v>
      </c>
      <c r="Z323" s="21">
        <f t="shared" si="64"/>
        <v>0</v>
      </c>
      <c r="AA323" s="21">
        <f t="shared" si="64"/>
        <v>0</v>
      </c>
      <c r="AB323" s="21">
        <f t="shared" si="64"/>
        <v>0</v>
      </c>
      <c r="AC323" s="21">
        <f t="shared" si="64"/>
        <v>0</v>
      </c>
      <c r="AD323" s="21">
        <f t="shared" si="64"/>
        <v>0.121</v>
      </c>
      <c r="AE323" s="21">
        <f t="shared" si="64"/>
        <v>0</v>
      </c>
      <c r="AF323" s="21">
        <f t="shared" si="64"/>
        <v>0</v>
      </c>
      <c r="AG323" s="21">
        <f t="shared" si="64"/>
        <v>100.13799999999999</v>
      </c>
      <c r="AH323" s="21">
        <f t="shared" si="64"/>
        <v>0</v>
      </c>
      <c r="AI323" s="21">
        <f t="shared" si="64"/>
        <v>0</v>
      </c>
      <c r="AJ323" s="21">
        <f t="shared" si="64"/>
        <v>0</v>
      </c>
      <c r="AK323" s="21">
        <f t="shared" si="64"/>
        <v>43.220000000000006</v>
      </c>
      <c r="AL323" s="21">
        <f t="shared" si="64"/>
        <v>0</v>
      </c>
      <c r="AM323" s="21">
        <f t="shared" si="64"/>
        <v>1.535</v>
      </c>
      <c r="AN323" s="21">
        <f t="shared" si="64"/>
        <v>0</v>
      </c>
      <c r="AO323" s="21">
        <f t="shared" si="64"/>
        <v>0</v>
      </c>
      <c r="AP323" s="21">
        <f t="shared" si="64"/>
        <v>0</v>
      </c>
      <c r="AQ323" s="21">
        <f t="shared" si="64"/>
        <v>212.18</v>
      </c>
      <c r="AR323" s="21">
        <f t="shared" si="64"/>
        <v>0</v>
      </c>
      <c r="AS323" s="21">
        <f t="shared" si="64"/>
        <v>0</v>
      </c>
      <c r="AT323" s="21">
        <f t="shared" si="64"/>
        <v>2.37</v>
      </c>
      <c r="AU323" s="21">
        <f t="shared" si="64"/>
        <v>0</v>
      </c>
      <c r="AV323" s="21">
        <f t="shared" si="64"/>
        <v>0</v>
      </c>
      <c r="AW323" s="21">
        <f t="shared" si="64"/>
        <v>0</v>
      </c>
      <c r="AX323" s="21">
        <f t="shared" si="64"/>
        <v>39.38</v>
      </c>
      <c r="AY323" s="21">
        <f t="shared" si="64"/>
        <v>0</v>
      </c>
      <c r="AZ323" s="21">
        <f t="shared" si="64"/>
        <v>0</v>
      </c>
      <c r="BA323" s="21">
        <f t="shared" si="64"/>
        <v>0</v>
      </c>
      <c r="BB323" s="21">
        <f t="shared" si="64"/>
        <v>121.92</v>
      </c>
    </row>
    <row r="324" spans="1:54" ht="14.25">
      <c r="A324" s="21"/>
      <c r="B324" s="69"/>
      <c r="C324" s="69"/>
      <c r="D324" s="21"/>
      <c r="E324" s="21"/>
      <c r="F324" s="21"/>
      <c r="G324" s="21"/>
      <c r="H324" s="21"/>
      <c r="I324" s="21"/>
      <c r="J324" s="21"/>
      <c r="K324" s="21"/>
      <c r="L324" s="21">
        <f>SUM(L319,L320,L321,L322)</f>
        <v>20.02</v>
      </c>
      <c r="M324" s="21">
        <f aca="true" t="shared" si="65" ref="M324:BB324">SUM(M319,M320,M321,M322)</f>
        <v>0</v>
      </c>
      <c r="N324" s="21">
        <f t="shared" si="65"/>
        <v>0</v>
      </c>
      <c r="O324" s="21">
        <f t="shared" si="65"/>
        <v>0</v>
      </c>
      <c r="P324" s="21">
        <f t="shared" si="65"/>
        <v>0</v>
      </c>
      <c r="Q324" s="21">
        <f t="shared" si="65"/>
        <v>26.12</v>
      </c>
      <c r="R324" s="21">
        <f t="shared" si="65"/>
        <v>0</v>
      </c>
      <c r="S324" s="21">
        <f t="shared" si="65"/>
        <v>0</v>
      </c>
      <c r="T324" s="21">
        <f t="shared" si="65"/>
        <v>0</v>
      </c>
      <c r="U324" s="21">
        <f t="shared" si="65"/>
        <v>0</v>
      </c>
      <c r="V324" s="21">
        <f t="shared" si="65"/>
        <v>27.759999999999998</v>
      </c>
      <c r="W324" s="21">
        <f t="shared" si="65"/>
        <v>0</v>
      </c>
      <c r="X324" s="21">
        <f t="shared" si="65"/>
        <v>0</v>
      </c>
      <c r="Y324" s="21">
        <f t="shared" si="65"/>
        <v>453.80000000000007</v>
      </c>
      <c r="Z324" s="21">
        <f t="shared" si="65"/>
        <v>0</v>
      </c>
      <c r="AA324" s="21">
        <f t="shared" si="65"/>
        <v>0</v>
      </c>
      <c r="AB324" s="21">
        <f t="shared" si="65"/>
        <v>0</v>
      </c>
      <c r="AC324" s="21">
        <f t="shared" si="65"/>
        <v>0</v>
      </c>
      <c r="AD324" s="21">
        <f t="shared" si="65"/>
        <v>0.125</v>
      </c>
      <c r="AE324" s="21">
        <f t="shared" si="65"/>
        <v>0</v>
      </c>
      <c r="AF324" s="21">
        <f t="shared" si="65"/>
        <v>0</v>
      </c>
      <c r="AG324" s="21">
        <f t="shared" si="65"/>
        <v>100.142</v>
      </c>
      <c r="AH324" s="21">
        <f t="shared" si="65"/>
        <v>0</v>
      </c>
      <c r="AI324" s="21">
        <f t="shared" si="65"/>
        <v>0</v>
      </c>
      <c r="AJ324" s="21">
        <f t="shared" si="65"/>
        <v>0</v>
      </c>
      <c r="AK324" s="21">
        <f t="shared" si="65"/>
        <v>43.230000000000004</v>
      </c>
      <c r="AL324" s="21">
        <f t="shared" si="65"/>
        <v>0</v>
      </c>
      <c r="AM324" s="21">
        <f t="shared" si="65"/>
        <v>1.565</v>
      </c>
      <c r="AN324" s="21">
        <f t="shared" si="65"/>
        <v>0</v>
      </c>
      <c r="AO324" s="21">
        <f t="shared" si="65"/>
        <v>0</v>
      </c>
      <c r="AP324" s="21">
        <f t="shared" si="65"/>
        <v>0</v>
      </c>
      <c r="AQ324" s="21">
        <f t="shared" si="65"/>
        <v>222.79000000000002</v>
      </c>
      <c r="AR324" s="21">
        <f t="shared" si="65"/>
        <v>0</v>
      </c>
      <c r="AS324" s="21">
        <f t="shared" si="65"/>
        <v>0</v>
      </c>
      <c r="AT324" s="21">
        <f t="shared" si="65"/>
        <v>2.63</v>
      </c>
      <c r="AU324" s="21">
        <f t="shared" si="65"/>
        <v>0</v>
      </c>
      <c r="AV324" s="21">
        <f t="shared" si="65"/>
        <v>0</v>
      </c>
      <c r="AW324" s="21">
        <f t="shared" si="65"/>
        <v>0</v>
      </c>
      <c r="AX324" s="21">
        <f t="shared" si="65"/>
        <v>39.64</v>
      </c>
      <c r="AY324" s="21">
        <f t="shared" si="65"/>
        <v>0</v>
      </c>
      <c r="AZ324" s="21">
        <f t="shared" si="65"/>
        <v>0</v>
      </c>
      <c r="BA324" s="21">
        <f t="shared" si="65"/>
        <v>0</v>
      </c>
      <c r="BB324" s="21">
        <f t="shared" si="65"/>
        <v>124.98</v>
      </c>
    </row>
    <row r="325" spans="1:54" ht="14.25">
      <c r="A325" s="73" t="s">
        <v>28</v>
      </c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</row>
    <row r="326" spans="1:54" ht="14.25">
      <c r="A326" s="69">
        <v>15</v>
      </c>
      <c r="B326" s="69" t="s">
        <v>42</v>
      </c>
      <c r="C326" s="69"/>
      <c r="D326" s="22">
        <v>60</v>
      </c>
      <c r="E326" s="22"/>
      <c r="F326" s="22"/>
      <c r="G326" s="22"/>
      <c r="H326" s="22">
        <v>80</v>
      </c>
      <c r="I326" s="22"/>
      <c r="J326" s="22"/>
      <c r="K326" s="22"/>
      <c r="L326" s="22">
        <v>0.59</v>
      </c>
      <c r="M326" s="22"/>
      <c r="N326" s="22"/>
      <c r="O326" s="22"/>
      <c r="P326" s="22"/>
      <c r="Q326" s="22">
        <v>3.69</v>
      </c>
      <c r="R326" s="22"/>
      <c r="S326" s="22"/>
      <c r="T326" s="22"/>
      <c r="U326" s="22"/>
      <c r="V326" s="22">
        <v>2.24</v>
      </c>
      <c r="W326" s="22"/>
      <c r="X326" s="22"/>
      <c r="Y326" s="22">
        <v>44.52</v>
      </c>
      <c r="Z326" s="22"/>
      <c r="AA326" s="22"/>
      <c r="AB326" s="22"/>
      <c r="AC326" s="22"/>
      <c r="AD326" s="22">
        <v>0.03</v>
      </c>
      <c r="AE326" s="22"/>
      <c r="AF326" s="22"/>
      <c r="AG326" s="22">
        <v>10.06</v>
      </c>
      <c r="AH326" s="22"/>
      <c r="AI326" s="22"/>
      <c r="AJ326" s="22"/>
      <c r="AK326" s="22">
        <v>78.6</v>
      </c>
      <c r="AL326" s="22"/>
      <c r="AM326" s="22">
        <v>0.3</v>
      </c>
      <c r="AN326" s="22"/>
      <c r="AO326" s="22"/>
      <c r="AP326" s="22"/>
      <c r="AQ326" s="22">
        <v>11.21</v>
      </c>
      <c r="AR326" s="22"/>
      <c r="AS326" s="22"/>
      <c r="AT326" s="22">
        <v>0.44</v>
      </c>
      <c r="AU326" s="22"/>
      <c r="AV326" s="22"/>
      <c r="AW326" s="22"/>
      <c r="AX326" s="22">
        <v>8.2</v>
      </c>
      <c r="AY326" s="22"/>
      <c r="AZ326" s="22"/>
      <c r="BA326" s="22"/>
      <c r="BB326" s="22">
        <v>0.396</v>
      </c>
    </row>
    <row r="327" spans="1:54" ht="14.25">
      <c r="A327" s="69"/>
      <c r="B327" s="69"/>
      <c r="C327" s="69"/>
      <c r="D327" s="22"/>
      <c r="E327" s="22"/>
      <c r="F327" s="22"/>
      <c r="G327" s="22"/>
      <c r="H327" s="22"/>
      <c r="I327" s="22"/>
      <c r="J327" s="22"/>
      <c r="K327" s="22"/>
      <c r="L327" s="22">
        <v>0.98</v>
      </c>
      <c r="M327" s="22"/>
      <c r="N327" s="22"/>
      <c r="O327" s="22"/>
      <c r="P327" s="22"/>
      <c r="Q327" s="22">
        <v>6.15</v>
      </c>
      <c r="R327" s="22"/>
      <c r="S327" s="22"/>
      <c r="T327" s="22"/>
      <c r="U327" s="22"/>
      <c r="V327" s="22">
        <v>3.73</v>
      </c>
      <c r="W327" s="22"/>
      <c r="X327" s="22"/>
      <c r="Y327" s="22">
        <v>74.2</v>
      </c>
      <c r="Z327" s="22"/>
      <c r="AA327" s="22"/>
      <c r="AB327" s="22"/>
      <c r="AC327" s="22"/>
      <c r="AD327" s="22">
        <v>0.05</v>
      </c>
      <c r="AE327" s="22"/>
      <c r="AF327" s="22"/>
      <c r="AG327" s="22">
        <v>16.76</v>
      </c>
      <c r="AH327" s="22"/>
      <c r="AI327" s="22"/>
      <c r="AJ327" s="22"/>
      <c r="AK327" s="22">
        <v>131</v>
      </c>
      <c r="AL327" s="22"/>
      <c r="AM327" s="22">
        <v>0.5</v>
      </c>
      <c r="AN327" s="22"/>
      <c r="AO327" s="22"/>
      <c r="AP327" s="22"/>
      <c r="AQ327" s="22">
        <v>18.68</v>
      </c>
      <c r="AR327" s="22"/>
      <c r="AS327" s="22"/>
      <c r="AT327" s="22">
        <v>0.74</v>
      </c>
      <c r="AU327" s="22"/>
      <c r="AV327" s="22"/>
      <c r="AW327" s="22"/>
      <c r="AX327" s="22">
        <v>13.67</v>
      </c>
      <c r="AY327" s="22"/>
      <c r="AZ327" s="22"/>
      <c r="BA327" s="22"/>
      <c r="BB327" s="22">
        <v>0.667</v>
      </c>
    </row>
    <row r="328" spans="1:54" s="18" customFormat="1" ht="15" customHeight="1">
      <c r="A328" s="69"/>
      <c r="B328" s="69" t="s">
        <v>30</v>
      </c>
      <c r="C328" s="69"/>
      <c r="D328" s="22">
        <v>200</v>
      </c>
      <c r="E328" s="22"/>
      <c r="F328" s="22"/>
      <c r="G328" s="22"/>
      <c r="H328" s="22">
        <v>250</v>
      </c>
      <c r="I328" s="22"/>
      <c r="J328" s="22"/>
      <c r="K328" s="22"/>
      <c r="L328" s="22">
        <v>8.4</v>
      </c>
      <c r="M328" s="22"/>
      <c r="N328" s="22"/>
      <c r="O328" s="22"/>
      <c r="P328" s="22"/>
      <c r="Q328" s="22">
        <v>8</v>
      </c>
      <c r="R328" s="22"/>
      <c r="S328" s="22"/>
      <c r="T328" s="22"/>
      <c r="U328" s="22"/>
      <c r="V328" s="22">
        <v>16.4</v>
      </c>
      <c r="W328" s="22"/>
      <c r="X328" s="22"/>
      <c r="Y328" s="22">
        <v>190</v>
      </c>
      <c r="Z328" s="22"/>
      <c r="AA328" s="22"/>
      <c r="AB328" s="22"/>
      <c r="AC328" s="22"/>
      <c r="AD328" s="22">
        <v>0.04</v>
      </c>
      <c r="AE328" s="22"/>
      <c r="AF328" s="22"/>
      <c r="AG328" s="22">
        <v>5.6</v>
      </c>
      <c r="AH328" s="22"/>
      <c r="AI328" s="22"/>
      <c r="AJ328" s="22"/>
      <c r="AK328" s="22">
        <v>400</v>
      </c>
      <c r="AL328" s="22"/>
      <c r="AM328" s="22"/>
      <c r="AN328" s="22"/>
      <c r="AO328" s="22"/>
      <c r="AP328" s="22"/>
      <c r="AQ328" s="22">
        <v>23.2</v>
      </c>
      <c r="AR328" s="22"/>
      <c r="AS328" s="22"/>
      <c r="AT328" s="22">
        <v>1.4</v>
      </c>
      <c r="AU328" s="22"/>
      <c r="AV328" s="22"/>
      <c r="AW328" s="22"/>
      <c r="AX328" s="22">
        <v>16.2</v>
      </c>
      <c r="AY328" s="22"/>
      <c r="AZ328" s="22"/>
      <c r="BA328" s="22"/>
      <c r="BB328" s="22">
        <v>92.4</v>
      </c>
    </row>
    <row r="329" spans="1:54" s="18" customFormat="1" ht="14.25">
      <c r="A329" s="69"/>
      <c r="B329" s="69"/>
      <c r="C329" s="69"/>
      <c r="D329" s="22"/>
      <c r="E329" s="22"/>
      <c r="F329" s="22"/>
      <c r="G329" s="22"/>
      <c r="H329" s="22"/>
      <c r="I329" s="22"/>
      <c r="J329" s="22"/>
      <c r="K329" s="22"/>
      <c r="L329" s="22">
        <v>10.5</v>
      </c>
      <c r="M329" s="22"/>
      <c r="N329" s="22"/>
      <c r="O329" s="22"/>
      <c r="P329" s="22"/>
      <c r="Q329" s="22">
        <v>10</v>
      </c>
      <c r="R329" s="22"/>
      <c r="S329" s="22"/>
      <c r="T329" s="22"/>
      <c r="U329" s="22"/>
      <c r="V329" s="22">
        <v>20.5</v>
      </c>
      <c r="W329" s="22"/>
      <c r="X329" s="22"/>
      <c r="Y329" s="22">
        <v>212.5</v>
      </c>
      <c r="Z329" s="22"/>
      <c r="AA329" s="22"/>
      <c r="AB329" s="22"/>
      <c r="AC329" s="22"/>
      <c r="AD329" s="22">
        <v>0.05</v>
      </c>
      <c r="AE329" s="22"/>
      <c r="AF329" s="22"/>
      <c r="AG329" s="22">
        <v>7</v>
      </c>
      <c r="AH329" s="22"/>
      <c r="AI329" s="22"/>
      <c r="AJ329" s="22"/>
      <c r="AK329" s="22">
        <v>1000</v>
      </c>
      <c r="AL329" s="22"/>
      <c r="AM329" s="22"/>
      <c r="AN329" s="22"/>
      <c r="AO329" s="22"/>
      <c r="AP329" s="22"/>
      <c r="AQ329" s="22">
        <v>29.3</v>
      </c>
      <c r="AR329" s="22"/>
      <c r="AS329" s="22"/>
      <c r="AT329" s="22">
        <v>1.75</v>
      </c>
      <c r="AU329" s="22"/>
      <c r="AV329" s="22"/>
      <c r="AW329" s="22"/>
      <c r="AX329" s="22">
        <v>20.25</v>
      </c>
      <c r="AY329" s="22"/>
      <c r="AZ329" s="22"/>
      <c r="BA329" s="22"/>
      <c r="BB329" s="22">
        <v>115.5</v>
      </c>
    </row>
    <row r="330" spans="1:54" ht="15" customHeight="1">
      <c r="A330" s="69">
        <v>688</v>
      </c>
      <c r="B330" s="69" t="s">
        <v>52</v>
      </c>
      <c r="C330" s="69"/>
      <c r="D330" s="22">
        <v>180</v>
      </c>
      <c r="E330" s="22"/>
      <c r="F330" s="22"/>
      <c r="G330" s="22"/>
      <c r="H330" s="22">
        <v>200</v>
      </c>
      <c r="I330" s="22"/>
      <c r="J330" s="22"/>
      <c r="K330" s="22"/>
      <c r="L330" s="22">
        <v>6.62</v>
      </c>
      <c r="M330" s="22"/>
      <c r="N330" s="22"/>
      <c r="O330" s="22"/>
      <c r="P330" s="22"/>
      <c r="Q330" s="22">
        <v>5.42</v>
      </c>
      <c r="R330" s="22"/>
      <c r="S330" s="22"/>
      <c r="T330" s="22"/>
      <c r="U330" s="22"/>
      <c r="V330" s="22">
        <v>31.73</v>
      </c>
      <c r="W330" s="22"/>
      <c r="X330" s="22"/>
      <c r="Y330" s="22">
        <v>202.14</v>
      </c>
      <c r="Z330" s="22"/>
      <c r="AA330" s="22"/>
      <c r="AB330" s="22"/>
      <c r="AC330" s="22"/>
      <c r="AD330" s="22">
        <v>0.07</v>
      </c>
      <c r="AE330" s="22"/>
      <c r="AF330" s="22"/>
      <c r="AG330" s="22">
        <v>0.02</v>
      </c>
      <c r="AH330" s="22"/>
      <c r="AI330" s="22"/>
      <c r="AJ330" s="22"/>
      <c r="AK330" s="22"/>
      <c r="AL330" s="22"/>
      <c r="AM330" s="22">
        <v>0.8</v>
      </c>
      <c r="AN330" s="22"/>
      <c r="AO330" s="22"/>
      <c r="AP330" s="22"/>
      <c r="AQ330" s="22">
        <v>5.83</v>
      </c>
      <c r="AR330" s="22"/>
      <c r="AS330" s="22"/>
      <c r="AT330" s="22">
        <v>1.33</v>
      </c>
      <c r="AU330" s="22"/>
      <c r="AV330" s="22"/>
      <c r="AW330" s="22"/>
      <c r="AX330" s="22">
        <v>10.8</v>
      </c>
      <c r="AY330" s="22"/>
      <c r="AZ330" s="22"/>
      <c r="BA330" s="22"/>
      <c r="BB330" s="22">
        <v>43.2</v>
      </c>
    </row>
    <row r="331" spans="1:54" ht="14.25">
      <c r="A331" s="69"/>
      <c r="B331" s="69"/>
      <c r="C331" s="69"/>
      <c r="D331" s="22"/>
      <c r="E331" s="22"/>
      <c r="F331" s="22"/>
      <c r="G331" s="22"/>
      <c r="H331" s="22"/>
      <c r="I331" s="22"/>
      <c r="J331" s="22"/>
      <c r="K331" s="22"/>
      <c r="L331" s="22">
        <v>7.36</v>
      </c>
      <c r="M331" s="22"/>
      <c r="N331" s="22"/>
      <c r="O331" s="22"/>
      <c r="P331" s="22"/>
      <c r="Q331" s="22">
        <v>6.02</v>
      </c>
      <c r="R331" s="22"/>
      <c r="S331" s="22"/>
      <c r="T331" s="22"/>
      <c r="U331" s="22"/>
      <c r="V331" s="22">
        <v>35.26</v>
      </c>
      <c r="W331" s="22"/>
      <c r="X331" s="22"/>
      <c r="Y331" s="22">
        <v>224.6</v>
      </c>
      <c r="Z331" s="22"/>
      <c r="AA331" s="22"/>
      <c r="AB331" s="22"/>
      <c r="AC331" s="22"/>
      <c r="AD331" s="22">
        <v>0.08</v>
      </c>
      <c r="AE331" s="22"/>
      <c r="AF331" s="22"/>
      <c r="AG331" s="22">
        <v>0.02</v>
      </c>
      <c r="AH331" s="22"/>
      <c r="AI331" s="22"/>
      <c r="AJ331" s="22"/>
      <c r="AK331" s="22"/>
      <c r="AL331" s="22"/>
      <c r="AM331" s="22">
        <v>1</v>
      </c>
      <c r="AN331" s="22"/>
      <c r="AO331" s="22"/>
      <c r="AP331" s="22"/>
      <c r="AQ331" s="22">
        <v>6.48</v>
      </c>
      <c r="AR331" s="22"/>
      <c r="AS331" s="22"/>
      <c r="AT331" s="22">
        <v>1.48</v>
      </c>
      <c r="AU331" s="22"/>
      <c r="AV331" s="22"/>
      <c r="AW331" s="22"/>
      <c r="AX331" s="22">
        <v>12</v>
      </c>
      <c r="AY331" s="22"/>
      <c r="AZ331" s="22"/>
      <c r="BA331" s="22"/>
      <c r="BB331" s="22">
        <v>48</v>
      </c>
    </row>
    <row r="332" spans="1:54" ht="30" customHeight="1">
      <c r="A332" s="38">
        <v>243</v>
      </c>
      <c r="B332" s="82" t="s">
        <v>86</v>
      </c>
      <c r="C332" s="83"/>
      <c r="D332" s="21">
        <v>90</v>
      </c>
      <c r="E332" s="21"/>
      <c r="F332" s="21"/>
      <c r="G332" s="21"/>
      <c r="H332" s="21">
        <v>90</v>
      </c>
      <c r="I332" s="21"/>
      <c r="J332" s="21"/>
      <c r="K332" s="21"/>
      <c r="L332" s="21">
        <v>10</v>
      </c>
      <c r="M332" s="21"/>
      <c r="N332" s="21"/>
      <c r="O332" s="21"/>
      <c r="P332" s="21"/>
      <c r="Q332" s="21">
        <v>14.16</v>
      </c>
      <c r="R332" s="21"/>
      <c r="S332" s="21"/>
      <c r="T332" s="21"/>
      <c r="U332" s="21"/>
      <c r="V332" s="21">
        <v>10.16</v>
      </c>
      <c r="W332" s="21"/>
      <c r="X332" s="21"/>
      <c r="Y332" s="22">
        <v>209.6</v>
      </c>
      <c r="Z332" s="21"/>
      <c r="AA332" s="21"/>
      <c r="AB332" s="21"/>
      <c r="AC332" s="21"/>
      <c r="AD332" s="21">
        <v>0.056</v>
      </c>
      <c r="AE332" s="21"/>
      <c r="AF332" s="21"/>
      <c r="AG332" s="21">
        <v>0.024</v>
      </c>
      <c r="AH332" s="21"/>
      <c r="AI332" s="21"/>
      <c r="AJ332" s="21"/>
      <c r="AK332" s="21">
        <v>2.24</v>
      </c>
      <c r="AL332" s="21"/>
      <c r="AM332" s="21">
        <v>2.49</v>
      </c>
      <c r="AN332" s="21"/>
      <c r="AO332" s="21"/>
      <c r="AP332" s="21"/>
      <c r="AQ332" s="22">
        <v>14.58</v>
      </c>
      <c r="AR332" s="21"/>
      <c r="AS332" s="21"/>
      <c r="AT332" s="21">
        <v>1.19</v>
      </c>
      <c r="AU332" s="21"/>
      <c r="AV332" s="21"/>
      <c r="AW332" s="21"/>
      <c r="AX332" s="21">
        <v>48.8</v>
      </c>
      <c r="AY332" s="21"/>
      <c r="AZ332" s="21"/>
      <c r="BA332" s="21"/>
      <c r="BB332" s="21">
        <v>112</v>
      </c>
    </row>
    <row r="333" spans="1:54" ht="14.25">
      <c r="A333" s="22">
        <v>377</v>
      </c>
      <c r="B333" s="69" t="s">
        <v>23</v>
      </c>
      <c r="C333" s="69"/>
      <c r="D333" s="22">
        <v>200</v>
      </c>
      <c r="E333" s="22"/>
      <c r="F333" s="22"/>
      <c r="G333" s="22"/>
      <c r="H333" s="22">
        <v>200</v>
      </c>
      <c r="I333" s="22"/>
      <c r="J333" s="22"/>
      <c r="K333" s="22"/>
      <c r="L333" s="22">
        <v>0.1</v>
      </c>
      <c r="M333" s="22"/>
      <c r="N333" s="22"/>
      <c r="O333" s="22"/>
      <c r="P333" s="22"/>
      <c r="Q333" s="22">
        <v>0.02</v>
      </c>
      <c r="R333" s="22"/>
      <c r="S333" s="22"/>
      <c r="T333" s="22"/>
      <c r="U333" s="22"/>
      <c r="V333" s="22">
        <v>9.9</v>
      </c>
      <c r="W333" s="22"/>
      <c r="X333" s="22"/>
      <c r="Y333" s="22">
        <v>35</v>
      </c>
      <c r="Z333" s="22"/>
      <c r="AA333" s="22"/>
      <c r="AB333" s="22"/>
      <c r="AC333" s="22"/>
      <c r="AD333" s="22">
        <v>0.05</v>
      </c>
      <c r="AE333" s="22"/>
      <c r="AF333" s="22"/>
      <c r="AG333" s="22">
        <v>50</v>
      </c>
      <c r="AH333" s="22"/>
      <c r="AI333" s="22"/>
      <c r="AJ333" s="22"/>
      <c r="AK333" s="22"/>
      <c r="AL333" s="22"/>
      <c r="AM333" s="22"/>
      <c r="AN333" s="22"/>
      <c r="AO333" s="22"/>
      <c r="AP333" s="22"/>
      <c r="AQ333" s="22">
        <v>0.26</v>
      </c>
      <c r="AR333" s="22"/>
      <c r="AS333" s="22"/>
      <c r="AT333" s="22">
        <v>0.04</v>
      </c>
      <c r="AU333" s="22"/>
      <c r="AV333" s="22"/>
      <c r="AW333" s="22"/>
      <c r="AX333" s="22">
        <v>3</v>
      </c>
      <c r="AY333" s="22"/>
      <c r="AZ333" s="22"/>
      <c r="BA333" s="22"/>
      <c r="BB333" s="42">
        <v>4</v>
      </c>
    </row>
    <row r="334" spans="1:54" ht="14.25">
      <c r="A334" s="22"/>
      <c r="B334" s="69" t="s">
        <v>33</v>
      </c>
      <c r="C334" s="69"/>
      <c r="D334" s="21">
        <v>60</v>
      </c>
      <c r="E334" s="21"/>
      <c r="F334" s="21"/>
      <c r="G334" s="21"/>
      <c r="H334" s="21">
        <v>60</v>
      </c>
      <c r="I334" s="21"/>
      <c r="J334" s="21"/>
      <c r="K334" s="21"/>
      <c r="L334" s="21">
        <v>5.33</v>
      </c>
      <c r="M334" s="21"/>
      <c r="N334" s="21"/>
      <c r="O334" s="21"/>
      <c r="P334" s="21"/>
      <c r="Q334" s="21">
        <v>2.26</v>
      </c>
      <c r="R334" s="21"/>
      <c r="S334" s="21"/>
      <c r="T334" s="21"/>
      <c r="U334" s="21"/>
      <c r="V334" s="21">
        <v>21.77</v>
      </c>
      <c r="W334" s="21"/>
      <c r="X334" s="21"/>
      <c r="Y334" s="22">
        <v>137</v>
      </c>
      <c r="Z334" s="21"/>
      <c r="AA334" s="21"/>
      <c r="AB334" s="21"/>
      <c r="AC334" s="21"/>
      <c r="AD334" s="21">
        <v>0.205</v>
      </c>
      <c r="AE334" s="21"/>
      <c r="AF334" s="21"/>
      <c r="AG334" s="21">
        <v>0.1</v>
      </c>
      <c r="AH334" s="21"/>
      <c r="AI334" s="21"/>
      <c r="AJ334" s="21"/>
      <c r="AK334" s="21"/>
      <c r="AL334" s="21"/>
      <c r="AM334" s="21">
        <v>0.085</v>
      </c>
      <c r="AN334" s="21"/>
      <c r="AO334" s="21"/>
      <c r="AP334" s="21"/>
      <c r="AQ334" s="22">
        <v>62.5</v>
      </c>
      <c r="AR334" s="21"/>
      <c r="AS334" s="21"/>
      <c r="AT334" s="21">
        <v>1.8</v>
      </c>
      <c r="AU334" s="21"/>
      <c r="AV334" s="21"/>
      <c r="AW334" s="21"/>
      <c r="AX334" s="21">
        <v>41</v>
      </c>
      <c r="AY334" s="21"/>
      <c r="AZ334" s="21"/>
      <c r="BA334" s="21"/>
      <c r="BB334" s="21">
        <v>129</v>
      </c>
    </row>
    <row r="335" spans="1:54" ht="14.25">
      <c r="A335" s="69"/>
      <c r="B335" s="69" t="s">
        <v>38</v>
      </c>
      <c r="C335" s="69"/>
      <c r="D335" s="21"/>
      <c r="E335" s="21"/>
      <c r="F335" s="21"/>
      <c r="G335" s="21"/>
      <c r="H335" s="21"/>
      <c r="I335" s="21"/>
      <c r="J335" s="21"/>
      <c r="K335" s="21"/>
      <c r="L335" s="21">
        <f>SUM(L326,L328,L330,L333,L334)</f>
        <v>21.04</v>
      </c>
      <c r="M335" s="21">
        <f aca="true" t="shared" si="66" ref="M335:BB335">SUM(M326,M328,M330,M333,M334)</f>
        <v>0</v>
      </c>
      <c r="N335" s="21">
        <f t="shared" si="66"/>
        <v>0</v>
      </c>
      <c r="O335" s="21">
        <f t="shared" si="66"/>
        <v>0</v>
      </c>
      <c r="P335" s="21">
        <f t="shared" si="66"/>
        <v>0</v>
      </c>
      <c r="Q335" s="21">
        <f t="shared" si="66"/>
        <v>19.39</v>
      </c>
      <c r="R335" s="21">
        <f t="shared" si="66"/>
        <v>0</v>
      </c>
      <c r="S335" s="21">
        <f t="shared" si="66"/>
        <v>0</v>
      </c>
      <c r="T335" s="21">
        <f t="shared" si="66"/>
        <v>0</v>
      </c>
      <c r="U335" s="21">
        <f t="shared" si="66"/>
        <v>0</v>
      </c>
      <c r="V335" s="21">
        <f t="shared" si="66"/>
        <v>82.04</v>
      </c>
      <c r="W335" s="21">
        <f t="shared" si="66"/>
        <v>0</v>
      </c>
      <c r="X335" s="21">
        <f t="shared" si="66"/>
        <v>0</v>
      </c>
      <c r="Y335" s="21">
        <f t="shared" si="66"/>
        <v>608.66</v>
      </c>
      <c r="Z335" s="21">
        <f t="shared" si="66"/>
        <v>0</v>
      </c>
      <c r="AA335" s="21">
        <f t="shared" si="66"/>
        <v>0</v>
      </c>
      <c r="AB335" s="21">
        <f t="shared" si="66"/>
        <v>0</v>
      </c>
      <c r="AC335" s="21">
        <f t="shared" si="66"/>
        <v>0</v>
      </c>
      <c r="AD335" s="21">
        <f t="shared" si="66"/>
        <v>0.395</v>
      </c>
      <c r="AE335" s="21">
        <f t="shared" si="66"/>
        <v>0</v>
      </c>
      <c r="AF335" s="21">
        <f t="shared" si="66"/>
        <v>0</v>
      </c>
      <c r="AG335" s="21">
        <f t="shared" si="66"/>
        <v>65.78</v>
      </c>
      <c r="AH335" s="21">
        <f t="shared" si="66"/>
        <v>0</v>
      </c>
      <c r="AI335" s="21">
        <f t="shared" si="66"/>
        <v>0</v>
      </c>
      <c r="AJ335" s="21">
        <f t="shared" si="66"/>
        <v>0</v>
      </c>
      <c r="AK335" s="21">
        <f t="shared" si="66"/>
        <v>478.6</v>
      </c>
      <c r="AL335" s="21">
        <f t="shared" si="66"/>
        <v>0</v>
      </c>
      <c r="AM335" s="21">
        <f t="shared" si="66"/>
        <v>1.185</v>
      </c>
      <c r="AN335" s="21">
        <f t="shared" si="66"/>
        <v>0</v>
      </c>
      <c r="AO335" s="21">
        <f t="shared" si="66"/>
        <v>0</v>
      </c>
      <c r="AP335" s="21">
        <f t="shared" si="66"/>
        <v>0</v>
      </c>
      <c r="AQ335" s="21">
        <f t="shared" si="66"/>
        <v>103</v>
      </c>
      <c r="AR335" s="21">
        <f t="shared" si="66"/>
        <v>0</v>
      </c>
      <c r="AS335" s="21">
        <f t="shared" si="66"/>
        <v>0</v>
      </c>
      <c r="AT335" s="21">
        <f t="shared" si="66"/>
        <v>5.01</v>
      </c>
      <c r="AU335" s="21">
        <f t="shared" si="66"/>
        <v>0</v>
      </c>
      <c r="AV335" s="21">
        <f t="shared" si="66"/>
        <v>0</v>
      </c>
      <c r="AW335" s="21">
        <f t="shared" si="66"/>
        <v>0</v>
      </c>
      <c r="AX335" s="21">
        <f t="shared" si="66"/>
        <v>79.2</v>
      </c>
      <c r="AY335" s="21">
        <f t="shared" si="66"/>
        <v>0</v>
      </c>
      <c r="AZ335" s="21">
        <f t="shared" si="66"/>
        <v>0</v>
      </c>
      <c r="BA335" s="21">
        <f t="shared" si="66"/>
        <v>0</v>
      </c>
      <c r="BB335" s="21">
        <f t="shared" si="66"/>
        <v>268.996</v>
      </c>
    </row>
    <row r="336" spans="1:54" ht="14.25">
      <c r="A336" s="69"/>
      <c r="B336" s="69"/>
      <c r="C336" s="69"/>
      <c r="D336" s="21"/>
      <c r="E336" s="21"/>
      <c r="F336" s="21"/>
      <c r="G336" s="21"/>
      <c r="H336" s="21"/>
      <c r="I336" s="21"/>
      <c r="J336" s="21"/>
      <c r="K336" s="21"/>
      <c r="L336" s="21">
        <f>SUM(L327,L329,,L331,L333,L334)</f>
        <v>24.270000000000003</v>
      </c>
      <c r="M336" s="21">
        <f aca="true" t="shared" si="67" ref="M336:BB336">SUM(M327,M329,,M331,M333,M334)</f>
        <v>0</v>
      </c>
      <c r="N336" s="21">
        <f t="shared" si="67"/>
        <v>0</v>
      </c>
      <c r="O336" s="21">
        <f t="shared" si="67"/>
        <v>0</v>
      </c>
      <c r="P336" s="21">
        <f t="shared" si="67"/>
        <v>0</v>
      </c>
      <c r="Q336" s="21">
        <f t="shared" si="67"/>
        <v>24.449999999999996</v>
      </c>
      <c r="R336" s="21">
        <f t="shared" si="67"/>
        <v>0</v>
      </c>
      <c r="S336" s="21">
        <f t="shared" si="67"/>
        <v>0</v>
      </c>
      <c r="T336" s="21">
        <f t="shared" si="67"/>
        <v>0</v>
      </c>
      <c r="U336" s="21">
        <f t="shared" si="67"/>
        <v>0</v>
      </c>
      <c r="V336" s="21">
        <f t="shared" si="67"/>
        <v>91.16</v>
      </c>
      <c r="W336" s="21">
        <f t="shared" si="67"/>
        <v>0</v>
      </c>
      <c r="X336" s="21">
        <f t="shared" si="67"/>
        <v>0</v>
      </c>
      <c r="Y336" s="21">
        <f t="shared" si="67"/>
        <v>683.3</v>
      </c>
      <c r="Z336" s="21">
        <f t="shared" si="67"/>
        <v>0</v>
      </c>
      <c r="AA336" s="21">
        <f t="shared" si="67"/>
        <v>0</v>
      </c>
      <c r="AB336" s="21">
        <f t="shared" si="67"/>
        <v>0</v>
      </c>
      <c r="AC336" s="21">
        <f t="shared" si="67"/>
        <v>0</v>
      </c>
      <c r="AD336" s="21">
        <f t="shared" si="67"/>
        <v>0.43499999999999994</v>
      </c>
      <c r="AE336" s="21">
        <f t="shared" si="67"/>
        <v>0</v>
      </c>
      <c r="AF336" s="21">
        <f t="shared" si="67"/>
        <v>0</v>
      </c>
      <c r="AG336" s="21">
        <f t="shared" si="67"/>
        <v>73.88</v>
      </c>
      <c r="AH336" s="21">
        <f t="shared" si="67"/>
        <v>0</v>
      </c>
      <c r="AI336" s="21">
        <f t="shared" si="67"/>
        <v>0</v>
      </c>
      <c r="AJ336" s="21">
        <f t="shared" si="67"/>
        <v>0</v>
      </c>
      <c r="AK336" s="21">
        <f t="shared" si="67"/>
        <v>1131</v>
      </c>
      <c r="AL336" s="21">
        <f t="shared" si="67"/>
        <v>0</v>
      </c>
      <c r="AM336" s="21">
        <f t="shared" si="67"/>
        <v>1.585</v>
      </c>
      <c r="AN336" s="21">
        <f t="shared" si="67"/>
        <v>0</v>
      </c>
      <c r="AO336" s="21">
        <f t="shared" si="67"/>
        <v>0</v>
      </c>
      <c r="AP336" s="21">
        <f t="shared" si="67"/>
        <v>0</v>
      </c>
      <c r="AQ336" s="21">
        <f t="shared" si="67"/>
        <v>117.22</v>
      </c>
      <c r="AR336" s="21">
        <f t="shared" si="67"/>
        <v>0</v>
      </c>
      <c r="AS336" s="21">
        <f t="shared" si="67"/>
        <v>0</v>
      </c>
      <c r="AT336" s="21">
        <f t="shared" si="67"/>
        <v>5.81</v>
      </c>
      <c r="AU336" s="21">
        <f t="shared" si="67"/>
        <v>0</v>
      </c>
      <c r="AV336" s="21">
        <f t="shared" si="67"/>
        <v>0</v>
      </c>
      <c r="AW336" s="21">
        <f t="shared" si="67"/>
        <v>0</v>
      </c>
      <c r="AX336" s="21">
        <f t="shared" si="67"/>
        <v>89.92</v>
      </c>
      <c r="AY336" s="21">
        <f t="shared" si="67"/>
        <v>0</v>
      </c>
      <c r="AZ336" s="21">
        <f t="shared" si="67"/>
        <v>0</v>
      </c>
      <c r="BA336" s="21">
        <f t="shared" si="67"/>
        <v>0</v>
      </c>
      <c r="BB336" s="21">
        <f t="shared" si="67"/>
        <v>297.16700000000003</v>
      </c>
    </row>
    <row r="337" spans="1:54" ht="14.25">
      <c r="A337" s="73" t="s">
        <v>35</v>
      </c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</row>
    <row r="338" spans="1:54" ht="14.25">
      <c r="A338" s="21">
        <v>278</v>
      </c>
      <c r="B338" s="69" t="s">
        <v>36</v>
      </c>
      <c r="C338" s="69"/>
      <c r="D338" s="21">
        <v>200</v>
      </c>
      <c r="E338" s="21"/>
      <c r="F338" s="21"/>
      <c r="G338" s="21"/>
      <c r="H338" s="21">
        <v>200</v>
      </c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>
        <v>25.4</v>
      </c>
      <c r="W338" s="21"/>
      <c r="X338" s="21"/>
      <c r="Y338" s="22">
        <v>106</v>
      </c>
      <c r="Z338" s="21"/>
      <c r="AA338" s="21"/>
      <c r="AB338" s="21"/>
      <c r="AC338" s="21"/>
      <c r="AD338" s="21">
        <v>0.05</v>
      </c>
      <c r="AE338" s="21"/>
      <c r="AF338" s="21"/>
      <c r="AG338" s="21">
        <v>50</v>
      </c>
      <c r="AH338" s="21"/>
      <c r="AI338" s="21"/>
      <c r="AJ338" s="21"/>
      <c r="AK338" s="21">
        <v>14.7</v>
      </c>
      <c r="AL338" s="21"/>
      <c r="AM338" s="21">
        <v>0.2</v>
      </c>
      <c r="AN338" s="21"/>
      <c r="AO338" s="21"/>
      <c r="AP338" s="21"/>
      <c r="AQ338" s="22">
        <v>16</v>
      </c>
      <c r="AR338" s="21"/>
      <c r="AS338" s="21"/>
      <c r="AT338" s="21">
        <v>0.54</v>
      </c>
      <c r="AU338" s="21"/>
      <c r="AV338" s="21"/>
      <c r="AW338" s="21"/>
      <c r="AX338" s="21">
        <v>5.98</v>
      </c>
      <c r="AY338" s="21"/>
      <c r="AZ338" s="21"/>
      <c r="BA338" s="21"/>
      <c r="BB338" s="21">
        <v>6.9</v>
      </c>
    </row>
    <row r="339" spans="1:54" ht="14.25">
      <c r="A339" s="21"/>
      <c r="B339" s="69" t="s">
        <v>37</v>
      </c>
      <c r="C339" s="69"/>
      <c r="D339" s="21">
        <v>250</v>
      </c>
      <c r="E339" s="21"/>
      <c r="F339" s="21"/>
      <c r="G339" s="21"/>
      <c r="H339" s="21">
        <v>250</v>
      </c>
      <c r="I339" s="21"/>
      <c r="J339" s="21"/>
      <c r="K339" s="21"/>
      <c r="L339" s="21">
        <v>3</v>
      </c>
      <c r="M339" s="21"/>
      <c r="N339" s="21"/>
      <c r="O339" s="21"/>
      <c r="P339" s="21"/>
      <c r="Q339" s="21">
        <v>0.2</v>
      </c>
      <c r="R339" s="21"/>
      <c r="S339" s="21"/>
      <c r="T339" s="21"/>
      <c r="U339" s="21"/>
      <c r="V339" s="21">
        <v>43.6</v>
      </c>
      <c r="W339" s="21"/>
      <c r="X339" s="21"/>
      <c r="Y339" s="22">
        <v>118</v>
      </c>
      <c r="Z339" s="21"/>
      <c r="AA339" s="21"/>
      <c r="AB339" s="21"/>
      <c r="AC339" s="21"/>
      <c r="AD339" s="21">
        <v>0.08</v>
      </c>
      <c r="AE339" s="21"/>
      <c r="AF339" s="21"/>
      <c r="AG339" s="21">
        <v>20</v>
      </c>
      <c r="AH339" s="21"/>
      <c r="AI339" s="21"/>
      <c r="AJ339" s="21"/>
      <c r="AK339" s="21">
        <v>5</v>
      </c>
      <c r="AL339" s="21"/>
      <c r="AM339" s="21">
        <v>0.2</v>
      </c>
      <c r="AN339" s="21"/>
      <c r="AO339" s="21"/>
      <c r="AP339" s="21"/>
      <c r="AQ339" s="22">
        <v>16</v>
      </c>
      <c r="AR339" s="21"/>
      <c r="AS339" s="21"/>
      <c r="AT339" s="21">
        <v>1200</v>
      </c>
      <c r="AU339" s="21"/>
      <c r="AV339" s="21"/>
      <c r="AW339" s="21"/>
      <c r="AX339" s="21">
        <v>9</v>
      </c>
      <c r="AY339" s="21"/>
      <c r="AZ339" s="21"/>
      <c r="BA339" s="21"/>
      <c r="BB339" s="21">
        <v>11</v>
      </c>
    </row>
    <row r="340" spans="1:54" ht="14.25">
      <c r="A340" s="22"/>
      <c r="B340" s="67" t="s">
        <v>80</v>
      </c>
      <c r="C340" s="68"/>
      <c r="D340" s="21">
        <v>100</v>
      </c>
      <c r="E340" s="21"/>
      <c r="F340" s="21"/>
      <c r="G340" s="21"/>
      <c r="H340" s="21">
        <v>100</v>
      </c>
      <c r="I340" s="21"/>
      <c r="J340" s="21"/>
      <c r="K340" s="21"/>
      <c r="L340" s="21">
        <v>3.9</v>
      </c>
      <c r="M340" s="21"/>
      <c r="N340" s="21"/>
      <c r="O340" s="21"/>
      <c r="P340" s="21"/>
      <c r="Q340" s="21">
        <v>4.7</v>
      </c>
      <c r="R340" s="21"/>
      <c r="S340" s="21"/>
      <c r="T340" s="21"/>
      <c r="U340" s="21"/>
      <c r="V340" s="21">
        <v>27.7</v>
      </c>
      <c r="W340" s="21"/>
      <c r="X340" s="21"/>
      <c r="Y340" s="22">
        <v>165.9</v>
      </c>
      <c r="Z340" s="21"/>
      <c r="AA340" s="21"/>
      <c r="AB340" s="21"/>
      <c r="AC340" s="21"/>
      <c r="AD340" s="21">
        <v>0.05</v>
      </c>
      <c r="AE340" s="21"/>
      <c r="AF340" s="21"/>
      <c r="AG340" s="21">
        <v>0</v>
      </c>
      <c r="AH340" s="21"/>
      <c r="AI340" s="21"/>
      <c r="AJ340" s="21"/>
      <c r="AK340" s="21">
        <v>9.5</v>
      </c>
      <c r="AL340" s="21"/>
      <c r="AM340" s="21">
        <v>2</v>
      </c>
      <c r="AN340" s="21"/>
      <c r="AO340" s="21"/>
      <c r="AP340" s="21"/>
      <c r="AQ340" s="22">
        <v>15.5</v>
      </c>
      <c r="AR340" s="21"/>
      <c r="AS340" s="21"/>
      <c r="AT340" s="21">
        <v>0.65</v>
      </c>
      <c r="AU340" s="21"/>
      <c r="AV340" s="21"/>
      <c r="AW340" s="21"/>
      <c r="AX340" s="21">
        <v>6.5</v>
      </c>
      <c r="AY340" s="21"/>
      <c r="AZ340" s="21"/>
      <c r="BA340" s="21"/>
      <c r="BB340" s="21">
        <v>40.5</v>
      </c>
    </row>
    <row r="341" spans="1:54" ht="14.25">
      <c r="A341" s="22"/>
      <c r="B341" s="69" t="s">
        <v>44</v>
      </c>
      <c r="C341" s="69"/>
      <c r="D341" s="22">
        <v>80</v>
      </c>
      <c r="E341" s="22"/>
      <c r="F341" s="22"/>
      <c r="G341" s="22"/>
      <c r="H341" s="22">
        <v>80</v>
      </c>
      <c r="I341" s="22"/>
      <c r="J341" s="22"/>
      <c r="K341" s="22"/>
      <c r="L341" s="22">
        <v>3.4</v>
      </c>
      <c r="M341" s="22"/>
      <c r="N341" s="22"/>
      <c r="O341" s="22"/>
      <c r="P341" s="22"/>
      <c r="Q341" s="22">
        <v>30.2</v>
      </c>
      <c r="R341" s="22"/>
      <c r="S341" s="22"/>
      <c r="T341" s="22"/>
      <c r="U341" s="22"/>
      <c r="V341" s="22">
        <v>64</v>
      </c>
      <c r="W341" s="22"/>
      <c r="X341" s="22"/>
      <c r="Y341" s="22">
        <v>538</v>
      </c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2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</row>
    <row r="342" spans="1:54" ht="14.25">
      <c r="A342" s="22"/>
      <c r="B342" s="69" t="s">
        <v>38</v>
      </c>
      <c r="C342" s="69"/>
      <c r="D342" s="22"/>
      <c r="E342" s="22"/>
      <c r="F342" s="22"/>
      <c r="G342" s="22"/>
      <c r="H342" s="22"/>
      <c r="I342" s="22"/>
      <c r="J342" s="22"/>
      <c r="K342" s="22"/>
      <c r="L342" s="22">
        <f aca="true" t="shared" si="68" ref="L342:BB342">SUM(L338:P341)</f>
        <v>10.3</v>
      </c>
      <c r="M342" s="22">
        <f t="shared" si="68"/>
        <v>35.1</v>
      </c>
      <c r="N342" s="22">
        <f t="shared" si="68"/>
        <v>35.1</v>
      </c>
      <c r="O342" s="22">
        <f t="shared" si="68"/>
        <v>35.1</v>
      </c>
      <c r="P342" s="22">
        <f t="shared" si="68"/>
        <v>35.1</v>
      </c>
      <c r="Q342" s="22">
        <f t="shared" si="68"/>
        <v>35.1</v>
      </c>
      <c r="R342" s="22">
        <f t="shared" si="68"/>
        <v>160.7</v>
      </c>
      <c r="S342" s="22">
        <f t="shared" si="68"/>
        <v>160.7</v>
      </c>
      <c r="T342" s="22">
        <f t="shared" si="68"/>
        <v>160.7</v>
      </c>
      <c r="U342" s="22">
        <f t="shared" si="68"/>
        <v>1088.6</v>
      </c>
      <c r="V342" s="22">
        <f t="shared" si="68"/>
        <v>1088.6</v>
      </c>
      <c r="W342" s="22">
        <f t="shared" si="68"/>
        <v>927.9</v>
      </c>
      <c r="X342" s="22">
        <f t="shared" si="68"/>
        <v>927.9</v>
      </c>
      <c r="Y342" s="22">
        <f t="shared" si="68"/>
        <v>927.9</v>
      </c>
      <c r="Z342" s="22">
        <f t="shared" si="68"/>
        <v>0.18</v>
      </c>
      <c r="AA342" s="22">
        <f t="shared" si="68"/>
        <v>0.18</v>
      </c>
      <c r="AB342" s="22">
        <f t="shared" si="68"/>
        <v>0.18</v>
      </c>
      <c r="AC342" s="22">
        <f t="shared" si="68"/>
        <v>70.17999999999999</v>
      </c>
      <c r="AD342" s="22">
        <f t="shared" si="68"/>
        <v>70.17999999999999</v>
      </c>
      <c r="AE342" s="22">
        <f t="shared" si="68"/>
        <v>70</v>
      </c>
      <c r="AF342" s="22">
        <f t="shared" si="68"/>
        <v>70</v>
      </c>
      <c r="AG342" s="22">
        <f t="shared" si="68"/>
        <v>99.2</v>
      </c>
      <c r="AH342" s="22">
        <f t="shared" si="68"/>
        <v>29.2</v>
      </c>
      <c r="AI342" s="22">
        <f t="shared" si="68"/>
        <v>31.599999999999998</v>
      </c>
      <c r="AJ342" s="22">
        <f t="shared" si="68"/>
        <v>31.599999999999998</v>
      </c>
      <c r="AK342" s="22">
        <f t="shared" si="68"/>
        <v>31.599999999999998</v>
      </c>
      <c r="AL342" s="22">
        <f t="shared" si="68"/>
        <v>2.4</v>
      </c>
      <c r="AM342" s="22">
        <f t="shared" si="68"/>
        <v>49.9</v>
      </c>
      <c r="AN342" s="22">
        <f t="shared" si="68"/>
        <v>47.5</v>
      </c>
      <c r="AO342" s="22">
        <f t="shared" si="68"/>
        <v>47.5</v>
      </c>
      <c r="AP342" s="22">
        <f t="shared" si="68"/>
        <v>1248.69</v>
      </c>
      <c r="AQ342" s="22">
        <f t="shared" si="68"/>
        <v>1248.69</v>
      </c>
      <c r="AR342" s="22">
        <f t="shared" si="68"/>
        <v>1201.19</v>
      </c>
      <c r="AS342" s="22">
        <f t="shared" si="68"/>
        <v>1201.19</v>
      </c>
      <c r="AT342" s="22">
        <f t="shared" si="68"/>
        <v>1222.67</v>
      </c>
      <c r="AU342" s="22">
        <f t="shared" si="68"/>
        <v>21.48</v>
      </c>
      <c r="AV342" s="22">
        <f t="shared" si="68"/>
        <v>21.48</v>
      </c>
      <c r="AW342" s="22">
        <f t="shared" si="68"/>
        <v>21.48</v>
      </c>
      <c r="AX342" s="22">
        <f t="shared" si="68"/>
        <v>79.88</v>
      </c>
      <c r="AY342" s="22">
        <f t="shared" si="68"/>
        <v>58.4</v>
      </c>
      <c r="AZ342" s="22">
        <f t="shared" si="68"/>
        <v>58.4</v>
      </c>
      <c r="BA342" s="22">
        <f t="shared" si="68"/>
        <v>58.4</v>
      </c>
      <c r="BB342" s="22">
        <f t="shared" si="68"/>
        <v>58.4</v>
      </c>
    </row>
    <row r="343" spans="1:54" s="20" customFormat="1" ht="14.25">
      <c r="A343" s="70"/>
      <c r="B343" s="70" t="s">
        <v>39</v>
      </c>
      <c r="C343" s="70"/>
      <c r="D343" s="23"/>
      <c r="E343" s="23"/>
      <c r="F343" s="23"/>
      <c r="G343" s="23"/>
      <c r="H343" s="23"/>
      <c r="I343" s="23"/>
      <c r="J343" s="23"/>
      <c r="K343" s="23"/>
      <c r="L343" s="23">
        <f aca="true" t="shared" si="69" ref="L343:BB343">SUM(L323,L335,L342)</f>
        <v>49.58</v>
      </c>
      <c r="M343" s="23">
        <f t="shared" si="69"/>
        <v>35.1</v>
      </c>
      <c r="N343" s="23">
        <f t="shared" si="69"/>
        <v>35.1</v>
      </c>
      <c r="O343" s="23">
        <f t="shared" si="69"/>
        <v>35.1</v>
      </c>
      <c r="P343" s="23">
        <f t="shared" si="69"/>
        <v>35.1</v>
      </c>
      <c r="Q343" s="23">
        <f t="shared" si="69"/>
        <v>78.00999999999999</v>
      </c>
      <c r="R343" s="23">
        <f t="shared" si="69"/>
        <v>160.7</v>
      </c>
      <c r="S343" s="23">
        <f t="shared" si="69"/>
        <v>160.7</v>
      </c>
      <c r="T343" s="23">
        <f t="shared" si="69"/>
        <v>160.7</v>
      </c>
      <c r="U343" s="23">
        <f t="shared" si="69"/>
        <v>1088.6</v>
      </c>
      <c r="V343" s="23">
        <f t="shared" si="69"/>
        <v>1198.1</v>
      </c>
      <c r="W343" s="23">
        <f t="shared" si="69"/>
        <v>927.9</v>
      </c>
      <c r="X343" s="23">
        <f t="shared" si="69"/>
        <v>927.9</v>
      </c>
      <c r="Y343" s="23">
        <f t="shared" si="69"/>
        <v>1926.8899999999999</v>
      </c>
      <c r="Z343" s="23">
        <f t="shared" si="69"/>
        <v>0.18</v>
      </c>
      <c r="AA343" s="23">
        <f t="shared" si="69"/>
        <v>0.18</v>
      </c>
      <c r="AB343" s="23">
        <f t="shared" si="69"/>
        <v>0.18</v>
      </c>
      <c r="AC343" s="23">
        <f t="shared" si="69"/>
        <v>70.17999999999999</v>
      </c>
      <c r="AD343" s="23">
        <f t="shared" si="69"/>
        <v>70.696</v>
      </c>
      <c r="AE343" s="23">
        <f t="shared" si="69"/>
        <v>70</v>
      </c>
      <c r="AF343" s="23">
        <f t="shared" si="69"/>
        <v>70</v>
      </c>
      <c r="AG343" s="23">
        <f t="shared" si="69"/>
        <v>265.118</v>
      </c>
      <c r="AH343" s="23">
        <f t="shared" si="69"/>
        <v>29.2</v>
      </c>
      <c r="AI343" s="23">
        <f t="shared" si="69"/>
        <v>31.599999999999998</v>
      </c>
      <c r="AJ343" s="23">
        <f t="shared" si="69"/>
        <v>31.599999999999998</v>
      </c>
      <c r="AK343" s="23">
        <f t="shared" si="69"/>
        <v>553.4200000000001</v>
      </c>
      <c r="AL343" s="23">
        <f t="shared" si="69"/>
        <v>2.4</v>
      </c>
      <c r="AM343" s="23">
        <f t="shared" si="69"/>
        <v>52.62</v>
      </c>
      <c r="AN343" s="23">
        <f t="shared" si="69"/>
        <v>47.5</v>
      </c>
      <c r="AO343" s="23">
        <f t="shared" si="69"/>
        <v>47.5</v>
      </c>
      <c r="AP343" s="23">
        <f t="shared" si="69"/>
        <v>1248.69</v>
      </c>
      <c r="AQ343" s="23">
        <f t="shared" si="69"/>
        <v>1563.8700000000001</v>
      </c>
      <c r="AR343" s="23">
        <f t="shared" si="69"/>
        <v>1201.19</v>
      </c>
      <c r="AS343" s="23">
        <f t="shared" si="69"/>
        <v>1201.19</v>
      </c>
      <c r="AT343" s="23">
        <f t="shared" si="69"/>
        <v>1230.0500000000002</v>
      </c>
      <c r="AU343" s="23">
        <f t="shared" si="69"/>
        <v>21.48</v>
      </c>
      <c r="AV343" s="23">
        <f t="shared" si="69"/>
        <v>21.48</v>
      </c>
      <c r="AW343" s="23">
        <f t="shared" si="69"/>
        <v>21.48</v>
      </c>
      <c r="AX343" s="23">
        <f t="shared" si="69"/>
        <v>198.46</v>
      </c>
      <c r="AY343" s="23">
        <f t="shared" si="69"/>
        <v>58.4</v>
      </c>
      <c r="AZ343" s="23">
        <f t="shared" si="69"/>
        <v>58.4</v>
      </c>
      <c r="BA343" s="23">
        <f t="shared" si="69"/>
        <v>58.4</v>
      </c>
      <c r="BB343" s="23">
        <f t="shared" si="69"/>
        <v>449.316</v>
      </c>
    </row>
    <row r="344" spans="1:54" s="20" customFormat="1" ht="14.25">
      <c r="A344" s="70"/>
      <c r="B344" s="70"/>
      <c r="C344" s="70"/>
      <c r="D344" s="23"/>
      <c r="E344" s="23"/>
      <c r="F344" s="23"/>
      <c r="G344" s="23"/>
      <c r="H344" s="23"/>
      <c r="I344" s="23"/>
      <c r="J344" s="23"/>
      <c r="K344" s="23"/>
      <c r="L344" s="23">
        <f aca="true" t="shared" si="70" ref="L344:BB344">SUM(L324,L336,L342)</f>
        <v>54.59</v>
      </c>
      <c r="M344" s="23">
        <f t="shared" si="70"/>
        <v>35.1</v>
      </c>
      <c r="N344" s="23">
        <f t="shared" si="70"/>
        <v>35.1</v>
      </c>
      <c r="O344" s="23">
        <f t="shared" si="70"/>
        <v>35.1</v>
      </c>
      <c r="P344" s="23">
        <f t="shared" si="70"/>
        <v>35.1</v>
      </c>
      <c r="Q344" s="23">
        <f t="shared" si="70"/>
        <v>85.66999999999999</v>
      </c>
      <c r="R344" s="23">
        <f t="shared" si="70"/>
        <v>160.7</v>
      </c>
      <c r="S344" s="23">
        <f t="shared" si="70"/>
        <v>160.7</v>
      </c>
      <c r="T344" s="23">
        <f t="shared" si="70"/>
        <v>160.7</v>
      </c>
      <c r="U344" s="23">
        <f t="shared" si="70"/>
        <v>1088.6</v>
      </c>
      <c r="V344" s="23">
        <f t="shared" si="70"/>
        <v>1207.52</v>
      </c>
      <c r="W344" s="23">
        <f t="shared" si="70"/>
        <v>927.9</v>
      </c>
      <c r="X344" s="23">
        <f t="shared" si="70"/>
        <v>927.9</v>
      </c>
      <c r="Y344" s="23">
        <f t="shared" si="70"/>
        <v>2065</v>
      </c>
      <c r="Z344" s="23">
        <f t="shared" si="70"/>
        <v>0.18</v>
      </c>
      <c r="AA344" s="23">
        <f t="shared" si="70"/>
        <v>0.18</v>
      </c>
      <c r="AB344" s="23">
        <f t="shared" si="70"/>
        <v>0.18</v>
      </c>
      <c r="AC344" s="23">
        <f t="shared" si="70"/>
        <v>70.17999999999999</v>
      </c>
      <c r="AD344" s="23">
        <f t="shared" si="70"/>
        <v>70.74</v>
      </c>
      <c r="AE344" s="23">
        <f t="shared" si="70"/>
        <v>70</v>
      </c>
      <c r="AF344" s="23">
        <f t="shared" si="70"/>
        <v>70</v>
      </c>
      <c r="AG344" s="23">
        <f t="shared" si="70"/>
        <v>273.222</v>
      </c>
      <c r="AH344" s="23">
        <f t="shared" si="70"/>
        <v>29.2</v>
      </c>
      <c r="AI344" s="23">
        <f t="shared" si="70"/>
        <v>31.599999999999998</v>
      </c>
      <c r="AJ344" s="23">
        <f t="shared" si="70"/>
        <v>31.599999999999998</v>
      </c>
      <c r="AK344" s="23">
        <f t="shared" si="70"/>
        <v>1205.83</v>
      </c>
      <c r="AL344" s="23">
        <f t="shared" si="70"/>
        <v>2.4</v>
      </c>
      <c r="AM344" s="23">
        <f t="shared" si="70"/>
        <v>53.05</v>
      </c>
      <c r="AN344" s="23">
        <f t="shared" si="70"/>
        <v>47.5</v>
      </c>
      <c r="AO344" s="23">
        <f t="shared" si="70"/>
        <v>47.5</v>
      </c>
      <c r="AP344" s="23">
        <f t="shared" si="70"/>
        <v>1248.69</v>
      </c>
      <c r="AQ344" s="23">
        <f t="shared" si="70"/>
        <v>1588.7</v>
      </c>
      <c r="AR344" s="23">
        <f t="shared" si="70"/>
        <v>1201.19</v>
      </c>
      <c r="AS344" s="23">
        <f t="shared" si="70"/>
        <v>1201.19</v>
      </c>
      <c r="AT344" s="23">
        <f t="shared" si="70"/>
        <v>1231.1100000000001</v>
      </c>
      <c r="AU344" s="23">
        <f t="shared" si="70"/>
        <v>21.48</v>
      </c>
      <c r="AV344" s="23">
        <f t="shared" si="70"/>
        <v>21.48</v>
      </c>
      <c r="AW344" s="23">
        <f t="shared" si="70"/>
        <v>21.48</v>
      </c>
      <c r="AX344" s="23">
        <f t="shared" si="70"/>
        <v>209.44</v>
      </c>
      <c r="AY344" s="23">
        <f t="shared" si="70"/>
        <v>58.4</v>
      </c>
      <c r="AZ344" s="23">
        <f t="shared" si="70"/>
        <v>58.4</v>
      </c>
      <c r="BA344" s="23">
        <f t="shared" si="70"/>
        <v>58.4</v>
      </c>
      <c r="BB344" s="23">
        <f t="shared" si="70"/>
        <v>480.547</v>
      </c>
    </row>
    <row r="345" spans="1:54" s="20" customFormat="1" ht="14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</row>
    <row r="346" spans="1:54" s="20" customFormat="1" ht="14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</row>
    <row r="347" spans="1:54" s="20" customFormat="1" ht="14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</row>
    <row r="348" spans="1:54" s="20" customFormat="1" ht="14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</row>
    <row r="349" spans="1:54" ht="15" thickBot="1">
      <c r="A349" s="62" t="s">
        <v>62</v>
      </c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</row>
    <row r="350" spans="1:54" ht="15" thickBot="1">
      <c r="A350" s="74" t="s">
        <v>1</v>
      </c>
      <c r="B350" s="65" t="s">
        <v>2</v>
      </c>
      <c r="C350" s="76"/>
      <c r="D350" s="60" t="s">
        <v>3</v>
      </c>
      <c r="E350" s="61"/>
      <c r="F350" s="61"/>
      <c r="G350" s="61"/>
      <c r="H350" s="61"/>
      <c r="I350" s="31"/>
      <c r="J350" s="31"/>
      <c r="K350" s="32"/>
      <c r="L350" s="60" t="s">
        <v>4</v>
      </c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30"/>
      <c r="X350" s="33"/>
      <c r="Y350" s="65" t="s">
        <v>5</v>
      </c>
      <c r="Z350" s="34"/>
      <c r="AA350" s="34"/>
      <c r="AB350" s="34"/>
      <c r="AC350" s="28"/>
      <c r="AD350" s="60" t="s">
        <v>6</v>
      </c>
      <c r="AE350" s="61"/>
      <c r="AF350" s="61"/>
      <c r="AG350" s="61"/>
      <c r="AH350" s="61"/>
      <c r="AI350" s="61"/>
      <c r="AJ350" s="61"/>
      <c r="AK350" s="61"/>
      <c r="AL350" s="61"/>
      <c r="AM350" s="61"/>
      <c r="AN350" s="30"/>
      <c r="AO350" s="30"/>
      <c r="AP350" s="33"/>
      <c r="AQ350" s="60" t="s">
        <v>7</v>
      </c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</row>
    <row r="351" spans="1:54" ht="26.25" thickBot="1">
      <c r="A351" s="75"/>
      <c r="B351" s="66"/>
      <c r="C351" s="77"/>
      <c r="D351" s="29" t="s">
        <v>8</v>
      </c>
      <c r="E351" s="30"/>
      <c r="F351" s="30"/>
      <c r="G351" s="33"/>
      <c r="H351" s="29" t="s">
        <v>9</v>
      </c>
      <c r="I351" s="30"/>
      <c r="J351" s="30"/>
      <c r="K351" s="33"/>
      <c r="L351" s="29" t="s">
        <v>10</v>
      </c>
      <c r="M351" s="30"/>
      <c r="N351" s="30"/>
      <c r="O351" s="30"/>
      <c r="P351" s="33"/>
      <c r="Q351" s="29" t="s">
        <v>11</v>
      </c>
      <c r="R351" s="30"/>
      <c r="S351" s="30"/>
      <c r="T351" s="30"/>
      <c r="U351" s="33"/>
      <c r="V351" s="29" t="s">
        <v>12</v>
      </c>
      <c r="W351" s="30"/>
      <c r="X351" s="33"/>
      <c r="Y351" s="66"/>
      <c r="Z351" s="36"/>
      <c r="AA351" s="36"/>
      <c r="AB351" s="36"/>
      <c r="AC351" s="35"/>
      <c r="AD351" s="29" t="s">
        <v>13</v>
      </c>
      <c r="AE351" s="30"/>
      <c r="AF351" s="33"/>
      <c r="AG351" s="29" t="s">
        <v>14</v>
      </c>
      <c r="AH351" s="30"/>
      <c r="AI351" s="30"/>
      <c r="AJ351" s="33"/>
      <c r="AK351" s="29" t="s">
        <v>15</v>
      </c>
      <c r="AL351" s="33"/>
      <c r="AM351" s="29" t="s">
        <v>16</v>
      </c>
      <c r="AN351" s="30"/>
      <c r="AO351" s="30"/>
      <c r="AP351" s="33"/>
      <c r="AQ351" s="29" t="s">
        <v>17</v>
      </c>
      <c r="AR351" s="30"/>
      <c r="AS351" s="33"/>
      <c r="AT351" s="29" t="s">
        <v>18</v>
      </c>
      <c r="AU351" s="30"/>
      <c r="AV351" s="30"/>
      <c r="AW351" s="33"/>
      <c r="AX351" s="29" t="s">
        <v>19</v>
      </c>
      <c r="AY351" s="30"/>
      <c r="AZ351" s="30"/>
      <c r="BA351" s="33"/>
      <c r="BB351" s="29" t="s">
        <v>20</v>
      </c>
    </row>
    <row r="352" spans="1:54" ht="14.25">
      <c r="A352" s="64" t="s">
        <v>21</v>
      </c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</row>
    <row r="353" spans="1:54" ht="15" customHeight="1">
      <c r="A353" s="80"/>
      <c r="B353" s="82" t="s">
        <v>90</v>
      </c>
      <c r="C353" s="83"/>
      <c r="D353" s="22">
        <v>180</v>
      </c>
      <c r="E353" s="22"/>
      <c r="F353" s="22"/>
      <c r="G353" s="22"/>
      <c r="H353" s="22">
        <v>200</v>
      </c>
      <c r="I353" s="22"/>
      <c r="J353" s="22"/>
      <c r="K353" s="22"/>
      <c r="L353" s="22">
        <v>24.31</v>
      </c>
      <c r="M353" s="22"/>
      <c r="N353" s="22"/>
      <c r="O353" s="22"/>
      <c r="P353" s="22"/>
      <c r="Q353" s="22">
        <v>8.17</v>
      </c>
      <c r="R353" s="22"/>
      <c r="S353" s="22"/>
      <c r="T353" s="22"/>
      <c r="U353" s="22"/>
      <c r="V353" s="22">
        <v>41.96</v>
      </c>
      <c r="W353" s="22"/>
      <c r="X353" s="22"/>
      <c r="Y353" s="22">
        <v>342.8</v>
      </c>
      <c r="Z353" s="22"/>
      <c r="AA353" s="22"/>
      <c r="AB353" s="22"/>
      <c r="AC353" s="22"/>
      <c r="AD353" s="22">
        <v>0.256</v>
      </c>
      <c r="AE353" s="22"/>
      <c r="AF353" s="22"/>
      <c r="AG353" s="22">
        <v>0.28</v>
      </c>
      <c r="AH353" s="22"/>
      <c r="AI353" s="22"/>
      <c r="AJ353" s="22"/>
      <c r="AK353" s="22">
        <v>500.58</v>
      </c>
      <c r="AL353" s="22"/>
      <c r="AM353" s="22">
        <v>0.39</v>
      </c>
      <c r="AN353" s="22"/>
      <c r="AO353" s="22"/>
      <c r="AP353" s="22"/>
      <c r="AQ353" s="22">
        <v>22.1</v>
      </c>
      <c r="AR353" s="22"/>
      <c r="AS353" s="22"/>
      <c r="AT353" s="22">
        <v>6.22</v>
      </c>
      <c r="AU353" s="22"/>
      <c r="AV353" s="22"/>
      <c r="AW353" s="22"/>
      <c r="AX353" s="22">
        <v>78.49</v>
      </c>
      <c r="AY353" s="22"/>
      <c r="AZ353" s="22"/>
      <c r="BA353" s="22"/>
      <c r="BB353" s="22">
        <v>152.64</v>
      </c>
    </row>
    <row r="354" spans="1:54" ht="14.25">
      <c r="A354" s="81"/>
      <c r="B354" s="84"/>
      <c r="C354" s="85"/>
      <c r="D354" s="22"/>
      <c r="E354" s="22"/>
      <c r="F354" s="22"/>
      <c r="G354" s="22"/>
      <c r="H354" s="22"/>
      <c r="I354" s="22"/>
      <c r="J354" s="22"/>
      <c r="K354" s="22"/>
      <c r="L354" s="22">
        <v>25.43</v>
      </c>
      <c r="M354" s="22"/>
      <c r="N354" s="22"/>
      <c r="O354" s="22"/>
      <c r="P354" s="22"/>
      <c r="Q354" s="22">
        <v>8.87</v>
      </c>
      <c r="R354" s="22"/>
      <c r="S354" s="22"/>
      <c r="T354" s="22"/>
      <c r="U354" s="22"/>
      <c r="V354" s="22">
        <v>46.6</v>
      </c>
      <c r="W354" s="22"/>
      <c r="X354" s="22"/>
      <c r="Y354" s="22">
        <v>372.6</v>
      </c>
      <c r="Z354" s="22"/>
      <c r="AA354" s="22"/>
      <c r="AB354" s="22"/>
      <c r="AC354" s="22"/>
      <c r="AD354" s="22">
        <v>0.28</v>
      </c>
      <c r="AE354" s="22"/>
      <c r="AF354" s="22"/>
      <c r="AG354" s="22">
        <v>0.28</v>
      </c>
      <c r="AH354" s="22"/>
      <c r="AI354" s="22"/>
      <c r="AJ354" s="22"/>
      <c r="AK354" s="22">
        <v>556.2</v>
      </c>
      <c r="AL354" s="22"/>
      <c r="AM354" s="22">
        <v>0.43</v>
      </c>
      <c r="AN354" s="22"/>
      <c r="AO354" s="22"/>
      <c r="AP354" s="22"/>
      <c r="AQ354" s="22">
        <v>23.82</v>
      </c>
      <c r="AR354" s="22"/>
      <c r="AS354" s="22"/>
      <c r="AT354" s="22">
        <v>6.78</v>
      </c>
      <c r="AU354" s="22"/>
      <c r="AV354" s="22"/>
      <c r="AW354" s="22"/>
      <c r="AX354" s="22">
        <v>87.22</v>
      </c>
      <c r="AY354" s="22"/>
      <c r="AZ354" s="22"/>
      <c r="BA354" s="22"/>
      <c r="BB354" s="22">
        <v>169.6</v>
      </c>
    </row>
    <row r="355" spans="1:54" ht="14.25">
      <c r="A355" s="22">
        <v>377</v>
      </c>
      <c r="B355" s="69" t="s">
        <v>23</v>
      </c>
      <c r="C355" s="69"/>
      <c r="D355" s="22">
        <v>200</v>
      </c>
      <c r="E355" s="22"/>
      <c r="F355" s="22"/>
      <c r="G355" s="22"/>
      <c r="H355" s="22">
        <v>200</v>
      </c>
      <c r="I355" s="22"/>
      <c r="J355" s="22"/>
      <c r="K355" s="22"/>
      <c r="L355" s="22">
        <v>0.1</v>
      </c>
      <c r="M355" s="22"/>
      <c r="N355" s="22"/>
      <c r="O355" s="22"/>
      <c r="P355" s="22"/>
      <c r="Q355" s="22">
        <v>0.02</v>
      </c>
      <c r="R355" s="22"/>
      <c r="S355" s="22"/>
      <c r="T355" s="22"/>
      <c r="U355" s="22"/>
      <c r="V355" s="22">
        <v>9.9</v>
      </c>
      <c r="W355" s="22"/>
      <c r="X355" s="22"/>
      <c r="Y355" s="22">
        <v>35</v>
      </c>
      <c r="Z355" s="22"/>
      <c r="AA355" s="22"/>
      <c r="AB355" s="22"/>
      <c r="AC355" s="22"/>
      <c r="AD355" s="22">
        <v>0.05</v>
      </c>
      <c r="AE355" s="22"/>
      <c r="AF355" s="22"/>
      <c r="AG355" s="22">
        <v>50</v>
      </c>
      <c r="AH355" s="22"/>
      <c r="AI355" s="22"/>
      <c r="AJ355" s="22"/>
      <c r="AK355" s="22"/>
      <c r="AL355" s="22"/>
      <c r="AM355" s="22"/>
      <c r="AN355" s="22"/>
      <c r="AO355" s="22"/>
      <c r="AP355" s="22"/>
      <c r="AQ355" s="22">
        <v>0.26</v>
      </c>
      <c r="AR355" s="22"/>
      <c r="AS355" s="22"/>
      <c r="AT355" s="22">
        <v>0.04</v>
      </c>
      <c r="AU355" s="22"/>
      <c r="AV355" s="22"/>
      <c r="AW355" s="22"/>
      <c r="AX355" s="22">
        <v>3</v>
      </c>
      <c r="AY355" s="22"/>
      <c r="AZ355" s="22"/>
      <c r="BA355" s="22"/>
      <c r="BB355" s="42">
        <v>4</v>
      </c>
    </row>
    <row r="356" spans="1:54" ht="14.25">
      <c r="A356" s="22"/>
      <c r="B356" s="69" t="s">
        <v>24</v>
      </c>
      <c r="C356" s="69"/>
      <c r="D356" s="22">
        <v>70</v>
      </c>
      <c r="E356" s="22"/>
      <c r="F356" s="22"/>
      <c r="G356" s="22"/>
      <c r="H356" s="22">
        <v>70</v>
      </c>
      <c r="I356" s="22"/>
      <c r="J356" s="22"/>
      <c r="K356" s="22"/>
      <c r="L356" s="22">
        <v>2.25</v>
      </c>
      <c r="M356" s="22"/>
      <c r="N356" s="22"/>
      <c r="O356" s="22"/>
      <c r="P356" s="22"/>
      <c r="Q356" s="22">
        <v>0.87</v>
      </c>
      <c r="R356" s="22"/>
      <c r="S356" s="22"/>
      <c r="T356" s="22"/>
      <c r="U356" s="22"/>
      <c r="V356" s="22">
        <v>15.42</v>
      </c>
      <c r="W356" s="22"/>
      <c r="X356" s="22"/>
      <c r="Y356" s="22">
        <v>78.6</v>
      </c>
      <c r="Z356" s="22"/>
      <c r="AA356" s="22"/>
      <c r="AB356" s="22"/>
      <c r="AC356" s="22"/>
      <c r="AD356" s="22">
        <v>0.033</v>
      </c>
      <c r="AE356" s="22"/>
      <c r="AF356" s="22"/>
      <c r="AG356" s="22">
        <v>50</v>
      </c>
      <c r="AH356" s="22"/>
      <c r="AI356" s="22"/>
      <c r="AJ356" s="22"/>
      <c r="AK356" s="22"/>
      <c r="AL356" s="22"/>
      <c r="AM356" s="22">
        <v>1.3</v>
      </c>
      <c r="AN356" s="22"/>
      <c r="AO356" s="22"/>
      <c r="AP356" s="22"/>
      <c r="AQ356" s="22">
        <v>5.7</v>
      </c>
      <c r="AR356" s="22"/>
      <c r="AS356" s="22"/>
      <c r="AT356" s="22">
        <v>0.36</v>
      </c>
      <c r="AU356" s="22"/>
      <c r="AV356" s="22"/>
      <c r="AW356" s="22"/>
      <c r="AX356" s="22">
        <v>34</v>
      </c>
      <c r="AY356" s="22"/>
      <c r="AZ356" s="22"/>
      <c r="BA356" s="22"/>
      <c r="BB356" s="42">
        <v>89</v>
      </c>
    </row>
    <row r="357" spans="1:54" ht="14.25">
      <c r="A357" s="21">
        <v>42</v>
      </c>
      <c r="B357" s="69" t="s">
        <v>25</v>
      </c>
      <c r="C357" s="69"/>
      <c r="D357" s="21">
        <v>15</v>
      </c>
      <c r="E357" s="21"/>
      <c r="F357" s="21"/>
      <c r="G357" s="21"/>
      <c r="H357" s="21">
        <v>15</v>
      </c>
      <c r="I357" s="21"/>
      <c r="J357" s="21"/>
      <c r="K357" s="21"/>
      <c r="L357" s="21">
        <v>3.48</v>
      </c>
      <c r="M357" s="21"/>
      <c r="N357" s="21"/>
      <c r="O357" s="21"/>
      <c r="P357" s="21"/>
      <c r="Q357" s="21">
        <v>4.43</v>
      </c>
      <c r="R357" s="21"/>
      <c r="S357" s="21"/>
      <c r="T357" s="21"/>
      <c r="U357" s="21"/>
      <c r="V357" s="21">
        <v>0</v>
      </c>
      <c r="W357" s="21"/>
      <c r="X357" s="21"/>
      <c r="Y357" s="22">
        <v>54.6</v>
      </c>
      <c r="Z357" s="21"/>
      <c r="AA357" s="21"/>
      <c r="AB357" s="21"/>
      <c r="AC357" s="21"/>
      <c r="AD357" s="21">
        <v>0.01</v>
      </c>
      <c r="AE357" s="21"/>
      <c r="AF357" s="21"/>
      <c r="AG357" s="21">
        <v>0.11</v>
      </c>
      <c r="AH357" s="21"/>
      <c r="AI357" s="21"/>
      <c r="AJ357" s="21"/>
      <c r="AK357" s="21">
        <v>43.2</v>
      </c>
      <c r="AL357" s="21"/>
      <c r="AM357" s="21">
        <v>0.075</v>
      </c>
      <c r="AN357" s="21"/>
      <c r="AO357" s="21"/>
      <c r="AP357" s="21"/>
      <c r="AQ357" s="22">
        <v>132</v>
      </c>
      <c r="AR357" s="21"/>
      <c r="AS357" s="21"/>
      <c r="AT357" s="21">
        <v>0.15</v>
      </c>
      <c r="AU357" s="21"/>
      <c r="AV357" s="21"/>
      <c r="AW357" s="21"/>
      <c r="AX357" s="21">
        <v>0.52</v>
      </c>
      <c r="AY357" s="21"/>
      <c r="AZ357" s="21"/>
      <c r="BA357" s="21"/>
      <c r="BB357" s="21">
        <v>7.5</v>
      </c>
    </row>
    <row r="358" spans="1:54" ht="14.25">
      <c r="A358" s="21"/>
      <c r="B358" s="67" t="s">
        <v>38</v>
      </c>
      <c r="C358" s="68"/>
      <c r="D358" s="21"/>
      <c r="E358" s="21"/>
      <c r="F358" s="21"/>
      <c r="G358" s="21"/>
      <c r="H358" s="21"/>
      <c r="I358" s="21"/>
      <c r="J358" s="21"/>
      <c r="K358" s="21"/>
      <c r="L358" s="21">
        <f aca="true" t="shared" si="71" ref="L358:BB358">SUM(L353,L355,L356,L357)</f>
        <v>30.14</v>
      </c>
      <c r="M358" s="21">
        <f t="shared" si="71"/>
        <v>0</v>
      </c>
      <c r="N358" s="21">
        <f t="shared" si="71"/>
        <v>0</v>
      </c>
      <c r="O358" s="21">
        <f t="shared" si="71"/>
        <v>0</v>
      </c>
      <c r="P358" s="21">
        <f t="shared" si="71"/>
        <v>0</v>
      </c>
      <c r="Q358" s="21">
        <f t="shared" si="71"/>
        <v>13.489999999999998</v>
      </c>
      <c r="R358" s="21">
        <f t="shared" si="71"/>
        <v>0</v>
      </c>
      <c r="S358" s="21">
        <f t="shared" si="71"/>
        <v>0</v>
      </c>
      <c r="T358" s="21">
        <f t="shared" si="71"/>
        <v>0</v>
      </c>
      <c r="U358" s="21">
        <f t="shared" si="71"/>
        <v>0</v>
      </c>
      <c r="V358" s="21">
        <f t="shared" si="71"/>
        <v>67.28</v>
      </c>
      <c r="W358" s="21">
        <f t="shared" si="71"/>
        <v>0</v>
      </c>
      <c r="X358" s="21">
        <f t="shared" si="71"/>
        <v>0</v>
      </c>
      <c r="Y358" s="21">
        <f t="shared" si="71"/>
        <v>511</v>
      </c>
      <c r="Z358" s="21">
        <f t="shared" si="71"/>
        <v>0</v>
      </c>
      <c r="AA358" s="21">
        <f t="shared" si="71"/>
        <v>0</v>
      </c>
      <c r="AB358" s="21">
        <f t="shared" si="71"/>
        <v>0</v>
      </c>
      <c r="AC358" s="21">
        <f t="shared" si="71"/>
        <v>0</v>
      </c>
      <c r="AD358" s="21">
        <f t="shared" si="71"/>
        <v>0.349</v>
      </c>
      <c r="AE358" s="21">
        <f t="shared" si="71"/>
        <v>0</v>
      </c>
      <c r="AF358" s="21">
        <f t="shared" si="71"/>
        <v>0</v>
      </c>
      <c r="AG358" s="21">
        <f t="shared" si="71"/>
        <v>100.39</v>
      </c>
      <c r="AH358" s="21">
        <f t="shared" si="71"/>
        <v>0</v>
      </c>
      <c r="AI358" s="21">
        <f t="shared" si="71"/>
        <v>0</v>
      </c>
      <c r="AJ358" s="21">
        <f t="shared" si="71"/>
        <v>0</v>
      </c>
      <c r="AK358" s="21">
        <f t="shared" si="71"/>
        <v>543.78</v>
      </c>
      <c r="AL358" s="21">
        <f t="shared" si="71"/>
        <v>0</v>
      </c>
      <c r="AM358" s="21">
        <f t="shared" si="71"/>
        <v>1.765</v>
      </c>
      <c r="AN358" s="21">
        <f t="shared" si="71"/>
        <v>0</v>
      </c>
      <c r="AO358" s="21">
        <f t="shared" si="71"/>
        <v>0</v>
      </c>
      <c r="AP358" s="21">
        <f t="shared" si="71"/>
        <v>0</v>
      </c>
      <c r="AQ358" s="21">
        <f t="shared" si="71"/>
        <v>160.06</v>
      </c>
      <c r="AR358" s="21">
        <f t="shared" si="71"/>
        <v>0</v>
      </c>
      <c r="AS358" s="21">
        <f t="shared" si="71"/>
        <v>0</v>
      </c>
      <c r="AT358" s="21">
        <f t="shared" si="71"/>
        <v>6.7700000000000005</v>
      </c>
      <c r="AU358" s="21">
        <f t="shared" si="71"/>
        <v>0</v>
      </c>
      <c r="AV358" s="21">
        <f t="shared" si="71"/>
        <v>0</v>
      </c>
      <c r="AW358" s="21">
        <f t="shared" si="71"/>
        <v>0</v>
      </c>
      <c r="AX358" s="21">
        <f t="shared" si="71"/>
        <v>116.00999999999999</v>
      </c>
      <c r="AY358" s="21">
        <f t="shared" si="71"/>
        <v>0</v>
      </c>
      <c r="AZ358" s="21">
        <f t="shared" si="71"/>
        <v>0</v>
      </c>
      <c r="BA358" s="21">
        <f t="shared" si="71"/>
        <v>0</v>
      </c>
      <c r="BB358" s="21">
        <f t="shared" si="71"/>
        <v>253.14</v>
      </c>
    </row>
    <row r="359" spans="1:54" ht="14.25">
      <c r="A359" s="21"/>
      <c r="B359" s="69"/>
      <c r="C359" s="69"/>
      <c r="D359" s="21"/>
      <c r="E359" s="21"/>
      <c r="F359" s="21"/>
      <c r="G359" s="21"/>
      <c r="H359" s="21"/>
      <c r="I359" s="21"/>
      <c r="J359" s="21"/>
      <c r="K359" s="21"/>
      <c r="L359" s="21">
        <f>SUM(L354,L355,L356,L357)</f>
        <v>31.26</v>
      </c>
      <c r="M359" s="21">
        <f aca="true" t="shared" si="72" ref="M359:BB359">SUM(M354,M355,M356,M357)</f>
        <v>0</v>
      </c>
      <c r="N359" s="21">
        <f t="shared" si="72"/>
        <v>0</v>
      </c>
      <c r="O359" s="21">
        <f t="shared" si="72"/>
        <v>0</v>
      </c>
      <c r="P359" s="21">
        <f t="shared" si="72"/>
        <v>0</v>
      </c>
      <c r="Q359" s="21">
        <f t="shared" si="72"/>
        <v>14.189999999999998</v>
      </c>
      <c r="R359" s="21">
        <f t="shared" si="72"/>
        <v>0</v>
      </c>
      <c r="S359" s="21">
        <f t="shared" si="72"/>
        <v>0</v>
      </c>
      <c r="T359" s="21">
        <f t="shared" si="72"/>
        <v>0</v>
      </c>
      <c r="U359" s="21">
        <f t="shared" si="72"/>
        <v>0</v>
      </c>
      <c r="V359" s="21">
        <f t="shared" si="72"/>
        <v>71.92</v>
      </c>
      <c r="W359" s="21">
        <f t="shared" si="72"/>
        <v>0</v>
      </c>
      <c r="X359" s="21">
        <f t="shared" si="72"/>
        <v>0</v>
      </c>
      <c r="Y359" s="21">
        <f t="shared" si="72"/>
        <v>540.8000000000001</v>
      </c>
      <c r="Z359" s="21">
        <f t="shared" si="72"/>
        <v>0</v>
      </c>
      <c r="AA359" s="21">
        <f t="shared" si="72"/>
        <v>0</v>
      </c>
      <c r="AB359" s="21">
        <f t="shared" si="72"/>
        <v>0</v>
      </c>
      <c r="AC359" s="21">
        <f t="shared" si="72"/>
        <v>0</v>
      </c>
      <c r="AD359" s="21">
        <f t="shared" si="72"/>
        <v>0.373</v>
      </c>
      <c r="AE359" s="21">
        <f t="shared" si="72"/>
        <v>0</v>
      </c>
      <c r="AF359" s="21">
        <f t="shared" si="72"/>
        <v>0</v>
      </c>
      <c r="AG359" s="21">
        <f t="shared" si="72"/>
        <v>100.39</v>
      </c>
      <c r="AH359" s="21">
        <f t="shared" si="72"/>
        <v>0</v>
      </c>
      <c r="AI359" s="21">
        <f t="shared" si="72"/>
        <v>0</v>
      </c>
      <c r="AJ359" s="21">
        <f t="shared" si="72"/>
        <v>0</v>
      </c>
      <c r="AK359" s="21">
        <f t="shared" si="72"/>
        <v>599.4000000000001</v>
      </c>
      <c r="AL359" s="21">
        <f t="shared" si="72"/>
        <v>0</v>
      </c>
      <c r="AM359" s="21">
        <f t="shared" si="72"/>
        <v>1.805</v>
      </c>
      <c r="AN359" s="21">
        <f t="shared" si="72"/>
        <v>0</v>
      </c>
      <c r="AO359" s="21">
        <f t="shared" si="72"/>
        <v>0</v>
      </c>
      <c r="AP359" s="21">
        <f t="shared" si="72"/>
        <v>0</v>
      </c>
      <c r="AQ359" s="21">
        <f t="shared" si="72"/>
        <v>161.78</v>
      </c>
      <c r="AR359" s="21">
        <f t="shared" si="72"/>
        <v>0</v>
      </c>
      <c r="AS359" s="21">
        <f t="shared" si="72"/>
        <v>0</v>
      </c>
      <c r="AT359" s="21">
        <f t="shared" si="72"/>
        <v>7.330000000000001</v>
      </c>
      <c r="AU359" s="21">
        <f t="shared" si="72"/>
        <v>0</v>
      </c>
      <c r="AV359" s="21">
        <f t="shared" si="72"/>
        <v>0</v>
      </c>
      <c r="AW359" s="21">
        <f t="shared" si="72"/>
        <v>0</v>
      </c>
      <c r="AX359" s="21">
        <f t="shared" si="72"/>
        <v>124.74</v>
      </c>
      <c r="AY359" s="21">
        <f t="shared" si="72"/>
        <v>0</v>
      </c>
      <c r="AZ359" s="21">
        <f t="shared" si="72"/>
        <v>0</v>
      </c>
      <c r="BA359" s="21">
        <f t="shared" si="72"/>
        <v>0</v>
      </c>
      <c r="BB359" s="21">
        <f t="shared" si="72"/>
        <v>270.1</v>
      </c>
    </row>
    <row r="360" spans="1:54" ht="14.25">
      <c r="A360" s="73" t="s">
        <v>28</v>
      </c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</row>
    <row r="361" spans="1:54" ht="14.25">
      <c r="A361" s="69">
        <v>15</v>
      </c>
      <c r="B361" s="69" t="s">
        <v>63</v>
      </c>
      <c r="C361" s="69"/>
      <c r="D361" s="22">
        <v>60</v>
      </c>
      <c r="E361" s="22"/>
      <c r="F361" s="22"/>
      <c r="G361" s="22"/>
      <c r="H361" s="22">
        <v>100</v>
      </c>
      <c r="I361" s="22"/>
      <c r="J361" s="22"/>
      <c r="K361" s="22"/>
      <c r="L361" s="22">
        <v>0.59</v>
      </c>
      <c r="M361" s="22"/>
      <c r="N361" s="22"/>
      <c r="O361" s="22"/>
      <c r="P361" s="22"/>
      <c r="Q361" s="22">
        <v>3.69</v>
      </c>
      <c r="R361" s="22"/>
      <c r="S361" s="22"/>
      <c r="T361" s="22"/>
      <c r="U361" s="22"/>
      <c r="V361" s="22">
        <v>2.24</v>
      </c>
      <c r="W361" s="22"/>
      <c r="X361" s="22"/>
      <c r="Y361" s="22">
        <v>44.52</v>
      </c>
      <c r="Z361" s="22"/>
      <c r="AA361" s="22"/>
      <c r="AB361" s="22"/>
      <c r="AC361" s="22"/>
      <c r="AD361" s="22">
        <v>0.03</v>
      </c>
      <c r="AE361" s="22"/>
      <c r="AF361" s="22"/>
      <c r="AG361" s="22">
        <v>10.06</v>
      </c>
      <c r="AH361" s="22"/>
      <c r="AI361" s="22"/>
      <c r="AJ361" s="22"/>
      <c r="AK361" s="22">
        <v>78.6</v>
      </c>
      <c r="AL361" s="22"/>
      <c r="AM361" s="22">
        <v>0.3</v>
      </c>
      <c r="AN361" s="22"/>
      <c r="AO361" s="22"/>
      <c r="AP361" s="22"/>
      <c r="AQ361" s="22">
        <v>11.21</v>
      </c>
      <c r="AR361" s="22"/>
      <c r="AS361" s="22"/>
      <c r="AT361" s="22">
        <v>0.44</v>
      </c>
      <c r="AU361" s="22"/>
      <c r="AV361" s="22"/>
      <c r="AW361" s="22"/>
      <c r="AX361" s="22">
        <v>8.2</v>
      </c>
      <c r="AY361" s="22"/>
      <c r="AZ361" s="22"/>
      <c r="BA361" s="22"/>
      <c r="BB361" s="22">
        <v>0.396</v>
      </c>
    </row>
    <row r="362" spans="1:54" ht="14.25">
      <c r="A362" s="69"/>
      <c r="B362" s="69"/>
      <c r="C362" s="69"/>
      <c r="D362" s="22"/>
      <c r="E362" s="22"/>
      <c r="F362" s="22"/>
      <c r="G362" s="22"/>
      <c r="H362" s="22"/>
      <c r="I362" s="22"/>
      <c r="J362" s="22"/>
      <c r="K362" s="22"/>
      <c r="L362" s="22">
        <v>0.98</v>
      </c>
      <c r="M362" s="22"/>
      <c r="N362" s="22"/>
      <c r="O362" s="22"/>
      <c r="P362" s="22"/>
      <c r="Q362" s="22">
        <v>6.15</v>
      </c>
      <c r="R362" s="22"/>
      <c r="S362" s="22"/>
      <c r="T362" s="22"/>
      <c r="U362" s="22"/>
      <c r="V362" s="22">
        <v>3.73</v>
      </c>
      <c r="W362" s="22"/>
      <c r="X362" s="22"/>
      <c r="Y362" s="22">
        <v>74.2</v>
      </c>
      <c r="Z362" s="22"/>
      <c r="AA362" s="22"/>
      <c r="AB362" s="22"/>
      <c r="AC362" s="22"/>
      <c r="AD362" s="22">
        <v>0.05</v>
      </c>
      <c r="AE362" s="22"/>
      <c r="AF362" s="22"/>
      <c r="AG362" s="22">
        <v>16.76</v>
      </c>
      <c r="AH362" s="22"/>
      <c r="AI362" s="22"/>
      <c r="AJ362" s="22"/>
      <c r="AK362" s="22">
        <v>131</v>
      </c>
      <c r="AL362" s="22"/>
      <c r="AM362" s="22">
        <v>0.5</v>
      </c>
      <c r="AN362" s="22"/>
      <c r="AO362" s="22"/>
      <c r="AP362" s="22"/>
      <c r="AQ362" s="22">
        <v>18.68</v>
      </c>
      <c r="AR362" s="22"/>
      <c r="AS362" s="22"/>
      <c r="AT362" s="22">
        <v>0.74</v>
      </c>
      <c r="AU362" s="22"/>
      <c r="AV362" s="22"/>
      <c r="AW362" s="22"/>
      <c r="AX362" s="22">
        <v>13.67</v>
      </c>
      <c r="AY362" s="22"/>
      <c r="AZ362" s="22"/>
      <c r="BA362" s="22"/>
      <c r="BB362" s="22">
        <v>0.667</v>
      </c>
    </row>
    <row r="363" spans="1:54" s="18" customFormat="1" ht="14.25">
      <c r="A363" s="69"/>
      <c r="B363" s="69" t="s">
        <v>92</v>
      </c>
      <c r="C363" s="69"/>
      <c r="D363" s="22">
        <v>200</v>
      </c>
      <c r="E363" s="22"/>
      <c r="F363" s="22"/>
      <c r="G363" s="22"/>
      <c r="H363" s="22">
        <v>250</v>
      </c>
      <c r="I363" s="22"/>
      <c r="J363" s="22"/>
      <c r="K363" s="22"/>
      <c r="L363" s="22">
        <v>19</v>
      </c>
      <c r="M363" s="22"/>
      <c r="N363" s="22"/>
      <c r="O363" s="22"/>
      <c r="P363" s="22"/>
      <c r="Q363" s="22">
        <v>31</v>
      </c>
      <c r="R363" s="22"/>
      <c r="S363" s="22"/>
      <c r="T363" s="22"/>
      <c r="U363" s="22"/>
      <c r="V363" s="22">
        <v>54.6</v>
      </c>
      <c r="W363" s="22"/>
      <c r="X363" s="22"/>
      <c r="Y363" s="22">
        <v>580</v>
      </c>
      <c r="Z363" s="22"/>
      <c r="AA363" s="22"/>
      <c r="AB363" s="22"/>
      <c r="AC363" s="22"/>
      <c r="AD363" s="22">
        <v>0.4</v>
      </c>
      <c r="AE363" s="22"/>
      <c r="AF363" s="22"/>
      <c r="AG363" s="22">
        <v>1</v>
      </c>
      <c r="AH363" s="22"/>
      <c r="AI363" s="22"/>
      <c r="AJ363" s="22"/>
      <c r="AK363" s="22">
        <v>40</v>
      </c>
      <c r="AL363" s="22"/>
      <c r="AM363" s="22">
        <v>2.6</v>
      </c>
      <c r="AN363" s="22"/>
      <c r="AO363" s="22"/>
      <c r="AP363" s="22"/>
      <c r="AQ363" s="22">
        <v>45.4</v>
      </c>
      <c r="AR363" s="22"/>
      <c r="AS363" s="22"/>
      <c r="AT363" s="22">
        <v>3.6</v>
      </c>
      <c r="AU363" s="22"/>
      <c r="AV363" s="22"/>
      <c r="AW363" s="22"/>
      <c r="AX363" s="22">
        <v>38.2</v>
      </c>
      <c r="AY363" s="22"/>
      <c r="AZ363" s="22"/>
      <c r="BA363" s="22"/>
      <c r="BB363" s="22">
        <v>281</v>
      </c>
    </row>
    <row r="364" spans="1:54" s="18" customFormat="1" ht="28.5" customHeight="1">
      <c r="A364" s="69"/>
      <c r="B364" s="69"/>
      <c r="C364" s="69"/>
      <c r="D364" s="22"/>
      <c r="E364" s="22"/>
      <c r="F364" s="22"/>
      <c r="G364" s="22"/>
      <c r="H364" s="22"/>
      <c r="I364" s="22"/>
      <c r="J364" s="22"/>
      <c r="K364" s="22"/>
      <c r="L364" s="22">
        <v>23.75</v>
      </c>
      <c r="M364" s="22"/>
      <c r="N364" s="22"/>
      <c r="O364" s="22"/>
      <c r="P364" s="22"/>
      <c r="Q364" s="22">
        <v>38.75</v>
      </c>
      <c r="R364" s="22"/>
      <c r="S364" s="22"/>
      <c r="T364" s="22"/>
      <c r="U364" s="22"/>
      <c r="V364" s="22">
        <v>68.25</v>
      </c>
      <c r="W364" s="22"/>
      <c r="X364" s="22"/>
      <c r="Y364" s="22">
        <v>725</v>
      </c>
      <c r="Z364" s="22"/>
      <c r="AA364" s="22"/>
      <c r="AB364" s="22"/>
      <c r="AC364" s="22"/>
      <c r="AD364" s="22">
        <v>0.5</v>
      </c>
      <c r="AE364" s="22"/>
      <c r="AF364" s="22"/>
      <c r="AG364" s="22">
        <v>1.25</v>
      </c>
      <c r="AH364" s="22"/>
      <c r="AI364" s="22"/>
      <c r="AJ364" s="22"/>
      <c r="AK364" s="22">
        <v>50</v>
      </c>
      <c r="AL364" s="22"/>
      <c r="AM364" s="22">
        <v>3.25</v>
      </c>
      <c r="AN364" s="22"/>
      <c r="AO364" s="22"/>
      <c r="AP364" s="22"/>
      <c r="AQ364" s="22">
        <v>56.75</v>
      </c>
      <c r="AR364" s="22"/>
      <c r="AS364" s="22"/>
      <c r="AT364" s="22">
        <v>4.5</v>
      </c>
      <c r="AU364" s="22"/>
      <c r="AV364" s="22"/>
      <c r="AW364" s="22"/>
      <c r="AX364" s="22">
        <v>47.75</v>
      </c>
      <c r="AY364" s="22"/>
      <c r="AZ364" s="22"/>
      <c r="BA364" s="22"/>
      <c r="BB364" s="22">
        <v>351.25</v>
      </c>
    </row>
    <row r="365" spans="1:54" ht="14.25">
      <c r="A365" s="69">
        <v>115</v>
      </c>
      <c r="B365" s="69" t="s">
        <v>88</v>
      </c>
      <c r="C365" s="69"/>
      <c r="D365" s="21">
        <v>180</v>
      </c>
      <c r="E365" s="21"/>
      <c r="F365" s="21"/>
      <c r="G365" s="21"/>
      <c r="H365" s="21">
        <v>200</v>
      </c>
      <c r="I365" s="21"/>
      <c r="J365" s="21"/>
      <c r="K365" s="21"/>
      <c r="L365" s="21">
        <v>16.84</v>
      </c>
      <c r="M365" s="21"/>
      <c r="N365" s="21"/>
      <c r="O365" s="21"/>
      <c r="P365" s="21"/>
      <c r="Q365" s="21">
        <v>20.44</v>
      </c>
      <c r="R365" s="21"/>
      <c r="S365" s="21"/>
      <c r="T365" s="21"/>
      <c r="U365" s="21"/>
      <c r="V365" s="21">
        <v>16.92</v>
      </c>
      <c r="W365" s="21"/>
      <c r="X365" s="21"/>
      <c r="Y365" s="22">
        <v>319.2</v>
      </c>
      <c r="Z365" s="21"/>
      <c r="AA365" s="21"/>
      <c r="AB365" s="21"/>
      <c r="AC365" s="21"/>
      <c r="AD365" s="21">
        <v>0.072</v>
      </c>
      <c r="AE365" s="21"/>
      <c r="AF365" s="21"/>
      <c r="AG365" s="21">
        <v>10.18</v>
      </c>
      <c r="AH365" s="21"/>
      <c r="AI365" s="21"/>
      <c r="AJ365" s="21"/>
      <c r="AK365" s="21">
        <v>3780</v>
      </c>
      <c r="AL365" s="21"/>
      <c r="AM365" s="21">
        <v>1.62</v>
      </c>
      <c r="AN365" s="21"/>
      <c r="AO365" s="21"/>
      <c r="AP365" s="21"/>
      <c r="AQ365" s="22">
        <v>42.1</v>
      </c>
      <c r="AR365" s="21"/>
      <c r="AS365" s="21"/>
      <c r="AT365" s="21">
        <v>2.55</v>
      </c>
      <c r="AU365" s="21"/>
      <c r="AV365" s="21"/>
      <c r="AW365" s="21"/>
      <c r="AX365" s="21">
        <v>63</v>
      </c>
      <c r="AY365" s="21"/>
      <c r="AZ365" s="21"/>
      <c r="BA365" s="21"/>
      <c r="BB365" s="21">
        <v>162</v>
      </c>
    </row>
    <row r="366" spans="1:54" ht="14.25">
      <c r="A366" s="69"/>
      <c r="B366" s="69"/>
      <c r="C366" s="69"/>
      <c r="D366" s="21"/>
      <c r="E366" s="21"/>
      <c r="F366" s="21"/>
      <c r="G366" s="21"/>
      <c r="H366" s="21"/>
      <c r="I366" s="21"/>
      <c r="J366" s="21"/>
      <c r="K366" s="21"/>
      <c r="L366" s="21">
        <v>18.72</v>
      </c>
      <c r="M366" s="21"/>
      <c r="N366" s="21"/>
      <c r="O366" s="21"/>
      <c r="P366" s="21"/>
      <c r="Q366" s="21">
        <v>22.72</v>
      </c>
      <c r="R366" s="21"/>
      <c r="S366" s="21"/>
      <c r="T366" s="21"/>
      <c r="U366" s="21"/>
      <c r="V366" s="21">
        <v>18.8</v>
      </c>
      <c r="W366" s="21"/>
      <c r="X366" s="21"/>
      <c r="Y366" s="22">
        <v>355.2</v>
      </c>
      <c r="Z366" s="21"/>
      <c r="AA366" s="21"/>
      <c r="AB366" s="21"/>
      <c r="AC366" s="21"/>
      <c r="AD366" s="21">
        <v>0.08</v>
      </c>
      <c r="AE366" s="21"/>
      <c r="AF366" s="21"/>
      <c r="AG366" s="21">
        <v>11.32</v>
      </c>
      <c r="AH366" s="21"/>
      <c r="AI366" s="21"/>
      <c r="AJ366" s="21"/>
      <c r="AK366" s="21">
        <v>4200</v>
      </c>
      <c r="AL366" s="21"/>
      <c r="AM366" s="21">
        <v>1.8</v>
      </c>
      <c r="AN366" s="21"/>
      <c r="AO366" s="21"/>
      <c r="AP366" s="21"/>
      <c r="AQ366" s="22">
        <v>46.78</v>
      </c>
      <c r="AR366" s="21"/>
      <c r="AS366" s="21"/>
      <c r="AT366" s="21">
        <v>2.84</v>
      </c>
      <c r="AU366" s="21"/>
      <c r="AV366" s="21"/>
      <c r="AW366" s="21"/>
      <c r="AX366" s="21">
        <v>70</v>
      </c>
      <c r="AY366" s="21"/>
      <c r="AZ366" s="21"/>
      <c r="BA366" s="21"/>
      <c r="BB366" s="21">
        <v>181</v>
      </c>
    </row>
    <row r="367" spans="1:54" ht="15" customHeight="1">
      <c r="A367" s="22">
        <v>342</v>
      </c>
      <c r="B367" s="69" t="s">
        <v>32</v>
      </c>
      <c r="C367" s="69"/>
      <c r="D367" s="22">
        <v>200</v>
      </c>
      <c r="E367" s="22"/>
      <c r="F367" s="22"/>
      <c r="G367" s="22"/>
      <c r="H367" s="22">
        <v>200</v>
      </c>
      <c r="I367" s="22"/>
      <c r="J367" s="22"/>
      <c r="K367" s="22"/>
      <c r="L367" s="22">
        <v>1</v>
      </c>
      <c r="M367" s="22"/>
      <c r="N367" s="22"/>
      <c r="O367" s="22"/>
      <c r="P367" s="22"/>
      <c r="Q367" s="22">
        <v>0.06</v>
      </c>
      <c r="R367" s="22"/>
      <c r="S367" s="22"/>
      <c r="T367" s="22"/>
      <c r="U367" s="22"/>
      <c r="V367" s="22">
        <v>27.5</v>
      </c>
      <c r="W367" s="22"/>
      <c r="X367" s="22"/>
      <c r="Y367" s="22">
        <v>110</v>
      </c>
      <c r="Z367" s="22"/>
      <c r="AA367" s="22"/>
      <c r="AB367" s="22"/>
      <c r="AC367" s="22"/>
      <c r="AD367" s="22">
        <v>0</v>
      </c>
      <c r="AE367" s="22"/>
      <c r="AF367" s="22"/>
      <c r="AG367" s="22">
        <v>0.32</v>
      </c>
      <c r="AH367" s="22"/>
      <c r="AI367" s="22"/>
      <c r="AJ367" s="22"/>
      <c r="AK367" s="22">
        <v>2.2</v>
      </c>
      <c r="AL367" s="22"/>
      <c r="AM367" s="22">
        <v>0.22</v>
      </c>
      <c r="AN367" s="22"/>
      <c r="AO367" s="22"/>
      <c r="AP367" s="22"/>
      <c r="AQ367" s="22">
        <v>28.7</v>
      </c>
      <c r="AR367" s="22"/>
      <c r="AS367" s="22"/>
      <c r="AT367" s="22">
        <v>0.62</v>
      </c>
      <c r="AU367" s="22"/>
      <c r="AV367" s="22"/>
      <c r="AW367" s="22"/>
      <c r="AX367" s="22">
        <v>8</v>
      </c>
      <c r="AY367" s="22"/>
      <c r="AZ367" s="22"/>
      <c r="BA367" s="22"/>
      <c r="BB367" s="22"/>
    </row>
    <row r="368" spans="1:54" ht="14.25">
      <c r="A368" s="22"/>
      <c r="B368" s="69" t="s">
        <v>33</v>
      </c>
      <c r="C368" s="69"/>
      <c r="D368" s="21">
        <v>60</v>
      </c>
      <c r="E368" s="21"/>
      <c r="F368" s="21"/>
      <c r="G368" s="21"/>
      <c r="H368" s="21">
        <v>60</v>
      </c>
      <c r="I368" s="21"/>
      <c r="J368" s="21"/>
      <c r="K368" s="21"/>
      <c r="L368" s="21">
        <v>5.33</v>
      </c>
      <c r="M368" s="21"/>
      <c r="N368" s="21"/>
      <c r="O368" s="21"/>
      <c r="P368" s="21"/>
      <c r="Q368" s="21">
        <v>2.26</v>
      </c>
      <c r="R368" s="21"/>
      <c r="S368" s="21"/>
      <c r="T368" s="21"/>
      <c r="U368" s="21"/>
      <c r="V368" s="21">
        <v>21.77</v>
      </c>
      <c r="W368" s="21"/>
      <c r="X368" s="21"/>
      <c r="Y368" s="22">
        <v>137</v>
      </c>
      <c r="Z368" s="21"/>
      <c r="AA368" s="21"/>
      <c r="AB368" s="21"/>
      <c r="AC368" s="21"/>
      <c r="AD368" s="21">
        <v>0.205</v>
      </c>
      <c r="AE368" s="21"/>
      <c r="AF368" s="21"/>
      <c r="AG368" s="21">
        <v>0.1</v>
      </c>
      <c r="AH368" s="21"/>
      <c r="AI368" s="21"/>
      <c r="AJ368" s="21"/>
      <c r="AK368" s="21"/>
      <c r="AL368" s="21"/>
      <c r="AM368" s="21">
        <v>0.085</v>
      </c>
      <c r="AN368" s="21"/>
      <c r="AO368" s="21"/>
      <c r="AP368" s="21"/>
      <c r="AQ368" s="22">
        <v>62.5</v>
      </c>
      <c r="AR368" s="21"/>
      <c r="AS368" s="21"/>
      <c r="AT368" s="21">
        <v>1.8</v>
      </c>
      <c r="AU368" s="21"/>
      <c r="AV368" s="21"/>
      <c r="AW368" s="21"/>
      <c r="AX368" s="21">
        <v>41</v>
      </c>
      <c r="AY368" s="21"/>
      <c r="AZ368" s="21"/>
      <c r="BA368" s="21"/>
      <c r="BB368" s="21">
        <v>129</v>
      </c>
    </row>
    <row r="369" spans="1:54" ht="14.25">
      <c r="A369" s="69"/>
      <c r="B369" s="69" t="s">
        <v>38</v>
      </c>
      <c r="C369" s="69"/>
      <c r="D369" s="21"/>
      <c r="E369" s="21"/>
      <c r="F369" s="21"/>
      <c r="G369" s="21"/>
      <c r="H369" s="21"/>
      <c r="I369" s="21"/>
      <c r="J369" s="21"/>
      <c r="K369" s="21"/>
      <c r="L369" s="21">
        <f>SUM(L361,L363,L365,L367,L368)</f>
        <v>42.76</v>
      </c>
      <c r="M369" s="21">
        <f aca="true" t="shared" si="73" ref="M369:BB369">SUM(M361,M363,M365,M367,M368)</f>
        <v>0</v>
      </c>
      <c r="N369" s="21">
        <f t="shared" si="73"/>
        <v>0</v>
      </c>
      <c r="O369" s="21">
        <f t="shared" si="73"/>
        <v>0</v>
      </c>
      <c r="P369" s="21">
        <f t="shared" si="73"/>
        <v>0</v>
      </c>
      <c r="Q369" s="21">
        <f t="shared" si="73"/>
        <v>57.449999999999996</v>
      </c>
      <c r="R369" s="21">
        <f t="shared" si="73"/>
        <v>0</v>
      </c>
      <c r="S369" s="21">
        <f t="shared" si="73"/>
        <v>0</v>
      </c>
      <c r="T369" s="21">
        <f t="shared" si="73"/>
        <v>0</v>
      </c>
      <c r="U369" s="21">
        <f t="shared" si="73"/>
        <v>0</v>
      </c>
      <c r="V369" s="21">
        <f t="shared" si="73"/>
        <v>123.03</v>
      </c>
      <c r="W369" s="21">
        <f t="shared" si="73"/>
        <v>0</v>
      </c>
      <c r="X369" s="21">
        <f t="shared" si="73"/>
        <v>0</v>
      </c>
      <c r="Y369" s="21">
        <f t="shared" si="73"/>
        <v>1190.72</v>
      </c>
      <c r="Z369" s="21">
        <f t="shared" si="73"/>
        <v>0</v>
      </c>
      <c r="AA369" s="21">
        <f t="shared" si="73"/>
        <v>0</v>
      </c>
      <c r="AB369" s="21">
        <f t="shared" si="73"/>
        <v>0</v>
      </c>
      <c r="AC369" s="21">
        <f t="shared" si="73"/>
        <v>0</v>
      </c>
      <c r="AD369" s="21">
        <f t="shared" si="73"/>
        <v>0.707</v>
      </c>
      <c r="AE369" s="21">
        <f t="shared" si="73"/>
        <v>0</v>
      </c>
      <c r="AF369" s="21">
        <f t="shared" si="73"/>
        <v>0</v>
      </c>
      <c r="AG369" s="21">
        <f t="shared" si="73"/>
        <v>21.660000000000004</v>
      </c>
      <c r="AH369" s="21">
        <f t="shared" si="73"/>
        <v>0</v>
      </c>
      <c r="AI369" s="21">
        <f t="shared" si="73"/>
        <v>0</v>
      </c>
      <c r="AJ369" s="21">
        <f t="shared" si="73"/>
        <v>0</v>
      </c>
      <c r="AK369" s="21">
        <f t="shared" si="73"/>
        <v>3900.7999999999997</v>
      </c>
      <c r="AL369" s="21">
        <f t="shared" si="73"/>
        <v>0</v>
      </c>
      <c r="AM369" s="21">
        <f t="shared" si="73"/>
        <v>4.824999999999999</v>
      </c>
      <c r="AN369" s="21">
        <f t="shared" si="73"/>
        <v>0</v>
      </c>
      <c r="AO369" s="21">
        <f t="shared" si="73"/>
        <v>0</v>
      </c>
      <c r="AP369" s="21">
        <f t="shared" si="73"/>
        <v>0</v>
      </c>
      <c r="AQ369" s="21">
        <f t="shared" si="73"/>
        <v>189.91000000000003</v>
      </c>
      <c r="AR369" s="21">
        <f t="shared" si="73"/>
        <v>0</v>
      </c>
      <c r="AS369" s="21">
        <f t="shared" si="73"/>
        <v>0</v>
      </c>
      <c r="AT369" s="21">
        <f t="shared" si="73"/>
        <v>9.01</v>
      </c>
      <c r="AU369" s="21">
        <f t="shared" si="73"/>
        <v>0</v>
      </c>
      <c r="AV369" s="21">
        <f t="shared" si="73"/>
        <v>0</v>
      </c>
      <c r="AW369" s="21">
        <f t="shared" si="73"/>
        <v>0</v>
      </c>
      <c r="AX369" s="21">
        <f t="shared" si="73"/>
        <v>158.4</v>
      </c>
      <c r="AY369" s="21">
        <f t="shared" si="73"/>
        <v>0</v>
      </c>
      <c r="AZ369" s="21">
        <f t="shared" si="73"/>
        <v>0</v>
      </c>
      <c r="BA369" s="21">
        <f t="shared" si="73"/>
        <v>0</v>
      </c>
      <c r="BB369" s="21">
        <f t="shared" si="73"/>
        <v>572.396</v>
      </c>
    </row>
    <row r="370" spans="1:54" ht="14.25">
      <c r="A370" s="69"/>
      <c r="B370" s="69"/>
      <c r="C370" s="69"/>
      <c r="D370" s="21"/>
      <c r="E370" s="21"/>
      <c r="F370" s="21"/>
      <c r="G370" s="21"/>
      <c r="H370" s="21"/>
      <c r="I370" s="21"/>
      <c r="J370" s="21"/>
      <c r="K370" s="21"/>
      <c r="L370" s="21">
        <f>SUM(L362,L364,L366,L367,L368)</f>
        <v>49.78</v>
      </c>
      <c r="M370" s="21">
        <f aca="true" t="shared" si="74" ref="M370:BB370">SUM(M362,M364,M366,M367,M368)</f>
        <v>0</v>
      </c>
      <c r="N370" s="21">
        <f t="shared" si="74"/>
        <v>0</v>
      </c>
      <c r="O370" s="21">
        <f t="shared" si="74"/>
        <v>0</v>
      </c>
      <c r="P370" s="21">
        <f t="shared" si="74"/>
        <v>0</v>
      </c>
      <c r="Q370" s="21">
        <f t="shared" si="74"/>
        <v>69.94000000000001</v>
      </c>
      <c r="R370" s="21">
        <f t="shared" si="74"/>
        <v>0</v>
      </c>
      <c r="S370" s="21">
        <f t="shared" si="74"/>
        <v>0</v>
      </c>
      <c r="T370" s="21">
        <f t="shared" si="74"/>
        <v>0</v>
      </c>
      <c r="U370" s="21">
        <f t="shared" si="74"/>
        <v>0</v>
      </c>
      <c r="V370" s="21">
        <f t="shared" si="74"/>
        <v>140.05</v>
      </c>
      <c r="W370" s="21">
        <f t="shared" si="74"/>
        <v>0</v>
      </c>
      <c r="X370" s="21">
        <f t="shared" si="74"/>
        <v>0</v>
      </c>
      <c r="Y370" s="21">
        <f t="shared" si="74"/>
        <v>1401.4</v>
      </c>
      <c r="Z370" s="21">
        <f t="shared" si="74"/>
        <v>0</v>
      </c>
      <c r="AA370" s="21">
        <f t="shared" si="74"/>
        <v>0</v>
      </c>
      <c r="AB370" s="21">
        <f t="shared" si="74"/>
        <v>0</v>
      </c>
      <c r="AC370" s="21">
        <f t="shared" si="74"/>
        <v>0</v>
      </c>
      <c r="AD370" s="21">
        <f t="shared" si="74"/>
        <v>0.835</v>
      </c>
      <c r="AE370" s="21">
        <f t="shared" si="74"/>
        <v>0</v>
      </c>
      <c r="AF370" s="21">
        <f t="shared" si="74"/>
        <v>0</v>
      </c>
      <c r="AG370" s="21">
        <f t="shared" si="74"/>
        <v>29.750000000000004</v>
      </c>
      <c r="AH370" s="21">
        <f t="shared" si="74"/>
        <v>0</v>
      </c>
      <c r="AI370" s="21">
        <f t="shared" si="74"/>
        <v>0</v>
      </c>
      <c r="AJ370" s="21">
        <f t="shared" si="74"/>
        <v>0</v>
      </c>
      <c r="AK370" s="21">
        <f t="shared" si="74"/>
        <v>4383.2</v>
      </c>
      <c r="AL370" s="21">
        <f t="shared" si="74"/>
        <v>0</v>
      </c>
      <c r="AM370" s="21">
        <f t="shared" si="74"/>
        <v>5.8549999999999995</v>
      </c>
      <c r="AN370" s="21">
        <f t="shared" si="74"/>
        <v>0</v>
      </c>
      <c r="AO370" s="21">
        <f t="shared" si="74"/>
        <v>0</v>
      </c>
      <c r="AP370" s="21">
        <f t="shared" si="74"/>
        <v>0</v>
      </c>
      <c r="AQ370" s="21">
        <f t="shared" si="74"/>
        <v>213.41</v>
      </c>
      <c r="AR370" s="21">
        <f t="shared" si="74"/>
        <v>0</v>
      </c>
      <c r="AS370" s="21">
        <f t="shared" si="74"/>
        <v>0</v>
      </c>
      <c r="AT370" s="21">
        <f t="shared" si="74"/>
        <v>10.5</v>
      </c>
      <c r="AU370" s="21">
        <f t="shared" si="74"/>
        <v>0</v>
      </c>
      <c r="AV370" s="21">
        <f t="shared" si="74"/>
        <v>0</v>
      </c>
      <c r="AW370" s="21">
        <f t="shared" si="74"/>
        <v>0</v>
      </c>
      <c r="AX370" s="21">
        <f t="shared" si="74"/>
        <v>180.42000000000002</v>
      </c>
      <c r="AY370" s="21">
        <f t="shared" si="74"/>
        <v>0</v>
      </c>
      <c r="AZ370" s="21">
        <f t="shared" si="74"/>
        <v>0</v>
      </c>
      <c r="BA370" s="21">
        <f t="shared" si="74"/>
        <v>0</v>
      </c>
      <c r="BB370" s="21">
        <f t="shared" si="74"/>
        <v>661.9169999999999</v>
      </c>
    </row>
    <row r="371" spans="1:54" ht="14.25">
      <c r="A371" s="73" t="s">
        <v>35</v>
      </c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</row>
    <row r="372" spans="1:54" ht="14.25">
      <c r="A372" s="21">
        <v>278</v>
      </c>
      <c r="B372" s="69" t="s">
        <v>36</v>
      </c>
      <c r="C372" s="69"/>
      <c r="D372" s="21">
        <v>200</v>
      </c>
      <c r="E372" s="21"/>
      <c r="F372" s="21"/>
      <c r="G372" s="21"/>
      <c r="H372" s="21">
        <v>200</v>
      </c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>
        <v>25.4</v>
      </c>
      <c r="W372" s="21"/>
      <c r="X372" s="21"/>
      <c r="Y372" s="22">
        <v>106</v>
      </c>
      <c r="Z372" s="21"/>
      <c r="AA372" s="21"/>
      <c r="AB372" s="21"/>
      <c r="AC372" s="21"/>
      <c r="AD372" s="21">
        <v>0.05</v>
      </c>
      <c r="AE372" s="21"/>
      <c r="AF372" s="21"/>
      <c r="AG372" s="21">
        <v>50</v>
      </c>
      <c r="AH372" s="21"/>
      <c r="AI372" s="21"/>
      <c r="AJ372" s="21"/>
      <c r="AK372" s="21">
        <v>14.7</v>
      </c>
      <c r="AL372" s="21"/>
      <c r="AM372" s="21">
        <v>0.2</v>
      </c>
      <c r="AN372" s="21"/>
      <c r="AO372" s="21"/>
      <c r="AP372" s="21"/>
      <c r="AQ372" s="22">
        <v>16</v>
      </c>
      <c r="AR372" s="21"/>
      <c r="AS372" s="21"/>
      <c r="AT372" s="21">
        <v>0.54</v>
      </c>
      <c r="AU372" s="21"/>
      <c r="AV372" s="21"/>
      <c r="AW372" s="21"/>
      <c r="AX372" s="21">
        <v>5.98</v>
      </c>
      <c r="AY372" s="21"/>
      <c r="AZ372" s="21"/>
      <c r="BA372" s="21"/>
      <c r="BB372" s="21">
        <v>6.9</v>
      </c>
    </row>
    <row r="373" spans="1:54" ht="14.25">
      <c r="A373" s="21"/>
      <c r="B373" s="69" t="s">
        <v>37</v>
      </c>
      <c r="C373" s="69"/>
      <c r="D373" s="21">
        <v>200</v>
      </c>
      <c r="E373" s="21"/>
      <c r="F373" s="21"/>
      <c r="G373" s="21"/>
      <c r="H373" s="21">
        <v>200</v>
      </c>
      <c r="I373" s="21"/>
      <c r="J373" s="21"/>
      <c r="K373" s="21"/>
      <c r="L373" s="21">
        <v>3</v>
      </c>
      <c r="M373" s="21"/>
      <c r="N373" s="21"/>
      <c r="O373" s="21"/>
      <c r="P373" s="21"/>
      <c r="Q373" s="21">
        <v>0.2</v>
      </c>
      <c r="R373" s="21"/>
      <c r="S373" s="21"/>
      <c r="T373" s="21"/>
      <c r="U373" s="21"/>
      <c r="V373" s="21">
        <v>43.6</v>
      </c>
      <c r="W373" s="21"/>
      <c r="X373" s="21"/>
      <c r="Y373" s="22">
        <v>118</v>
      </c>
      <c r="Z373" s="21"/>
      <c r="AA373" s="21"/>
      <c r="AB373" s="21"/>
      <c r="AC373" s="21"/>
      <c r="AD373" s="21">
        <v>0.08</v>
      </c>
      <c r="AE373" s="21"/>
      <c r="AF373" s="21"/>
      <c r="AG373" s="21">
        <v>20</v>
      </c>
      <c r="AH373" s="21"/>
      <c r="AI373" s="21"/>
      <c r="AJ373" s="21"/>
      <c r="AK373" s="21">
        <v>5</v>
      </c>
      <c r="AL373" s="21"/>
      <c r="AM373" s="21">
        <v>0.2</v>
      </c>
      <c r="AN373" s="21"/>
      <c r="AO373" s="21"/>
      <c r="AP373" s="21"/>
      <c r="AQ373" s="22">
        <v>16</v>
      </c>
      <c r="AR373" s="21"/>
      <c r="AS373" s="21"/>
      <c r="AT373" s="21">
        <v>1200</v>
      </c>
      <c r="AU373" s="21"/>
      <c r="AV373" s="21"/>
      <c r="AW373" s="21"/>
      <c r="AX373" s="21">
        <v>9</v>
      </c>
      <c r="AY373" s="21"/>
      <c r="AZ373" s="21"/>
      <c r="BA373" s="21"/>
      <c r="BB373" s="21">
        <v>11</v>
      </c>
    </row>
    <row r="374" spans="1:54" ht="14.25">
      <c r="A374" s="22"/>
      <c r="B374" s="69" t="s">
        <v>58</v>
      </c>
      <c r="C374" s="69"/>
      <c r="D374" s="21">
        <v>65</v>
      </c>
      <c r="E374" s="21"/>
      <c r="F374" s="21"/>
      <c r="G374" s="21"/>
      <c r="H374" s="21">
        <v>65</v>
      </c>
      <c r="I374" s="21"/>
      <c r="J374" s="21"/>
      <c r="K374" s="21"/>
      <c r="L374" s="21">
        <v>2.75</v>
      </c>
      <c r="M374" s="21"/>
      <c r="N374" s="21"/>
      <c r="O374" s="21"/>
      <c r="P374" s="21"/>
      <c r="Q374" s="21">
        <v>16.2</v>
      </c>
      <c r="R374" s="21"/>
      <c r="S374" s="21"/>
      <c r="T374" s="21"/>
      <c r="U374" s="21"/>
      <c r="V374" s="21">
        <v>28.05</v>
      </c>
      <c r="W374" s="21"/>
      <c r="X374" s="21"/>
      <c r="Y374" s="22">
        <v>267.5</v>
      </c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2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</row>
    <row r="375" spans="1:54" ht="14.25">
      <c r="A375" s="22"/>
      <c r="B375" s="69" t="s">
        <v>38</v>
      </c>
      <c r="C375" s="69"/>
      <c r="D375" s="22"/>
      <c r="E375" s="22"/>
      <c r="F375" s="22"/>
      <c r="G375" s="22"/>
      <c r="H375" s="22"/>
      <c r="I375" s="22"/>
      <c r="J375" s="22"/>
      <c r="K375" s="22"/>
      <c r="L375" s="22">
        <f aca="true" t="shared" si="75" ref="L375:BB375">SUM(L372:P374)</f>
        <v>5.75</v>
      </c>
      <c r="M375" s="22">
        <f t="shared" si="75"/>
        <v>16.4</v>
      </c>
      <c r="N375" s="22">
        <f t="shared" si="75"/>
        <v>16.4</v>
      </c>
      <c r="O375" s="22">
        <f t="shared" si="75"/>
        <v>16.4</v>
      </c>
      <c r="P375" s="22">
        <f t="shared" si="75"/>
        <v>16.4</v>
      </c>
      <c r="Q375" s="22">
        <f t="shared" si="75"/>
        <v>16.4</v>
      </c>
      <c r="R375" s="22">
        <f t="shared" si="75"/>
        <v>97.05</v>
      </c>
      <c r="S375" s="22">
        <f t="shared" si="75"/>
        <v>97.05</v>
      </c>
      <c r="T375" s="22">
        <f t="shared" si="75"/>
        <v>97.05</v>
      </c>
      <c r="U375" s="22">
        <f t="shared" si="75"/>
        <v>588.55</v>
      </c>
      <c r="V375" s="22">
        <f t="shared" si="75"/>
        <v>588.55</v>
      </c>
      <c r="W375" s="22">
        <f t="shared" si="75"/>
        <v>491.5</v>
      </c>
      <c r="X375" s="22">
        <f t="shared" si="75"/>
        <v>491.5</v>
      </c>
      <c r="Y375" s="22">
        <f t="shared" si="75"/>
        <v>491.5</v>
      </c>
      <c r="Z375" s="22">
        <f t="shared" si="75"/>
        <v>0.13</v>
      </c>
      <c r="AA375" s="22">
        <f t="shared" si="75"/>
        <v>0.13</v>
      </c>
      <c r="AB375" s="22">
        <f t="shared" si="75"/>
        <v>0.13</v>
      </c>
      <c r="AC375" s="22">
        <f t="shared" si="75"/>
        <v>70.13</v>
      </c>
      <c r="AD375" s="22">
        <f t="shared" si="75"/>
        <v>70.13</v>
      </c>
      <c r="AE375" s="22">
        <f t="shared" si="75"/>
        <v>70</v>
      </c>
      <c r="AF375" s="22">
        <f t="shared" si="75"/>
        <v>70</v>
      </c>
      <c r="AG375" s="22">
        <f t="shared" si="75"/>
        <v>89.7</v>
      </c>
      <c r="AH375" s="22">
        <f t="shared" si="75"/>
        <v>19.7</v>
      </c>
      <c r="AI375" s="22">
        <f t="shared" si="75"/>
        <v>20.099999999999998</v>
      </c>
      <c r="AJ375" s="22">
        <f t="shared" si="75"/>
        <v>20.099999999999998</v>
      </c>
      <c r="AK375" s="22">
        <f t="shared" si="75"/>
        <v>20.099999999999998</v>
      </c>
      <c r="AL375" s="22">
        <f t="shared" si="75"/>
        <v>0.4</v>
      </c>
      <c r="AM375" s="22">
        <f t="shared" si="75"/>
        <v>32.4</v>
      </c>
      <c r="AN375" s="22">
        <f t="shared" si="75"/>
        <v>32</v>
      </c>
      <c r="AO375" s="22">
        <f t="shared" si="75"/>
        <v>32</v>
      </c>
      <c r="AP375" s="22">
        <f t="shared" si="75"/>
        <v>1232.54</v>
      </c>
      <c r="AQ375" s="22">
        <f t="shared" si="75"/>
        <v>1232.54</v>
      </c>
      <c r="AR375" s="22">
        <f t="shared" si="75"/>
        <v>1200.54</v>
      </c>
      <c r="AS375" s="22">
        <f t="shared" si="75"/>
        <v>1200.54</v>
      </c>
      <c r="AT375" s="22">
        <f t="shared" si="75"/>
        <v>1215.52</v>
      </c>
      <c r="AU375" s="22">
        <f t="shared" si="75"/>
        <v>14.98</v>
      </c>
      <c r="AV375" s="22">
        <f t="shared" si="75"/>
        <v>14.98</v>
      </c>
      <c r="AW375" s="22">
        <f t="shared" si="75"/>
        <v>14.98</v>
      </c>
      <c r="AX375" s="22">
        <f t="shared" si="75"/>
        <v>32.88</v>
      </c>
      <c r="AY375" s="22">
        <f t="shared" si="75"/>
        <v>17.9</v>
      </c>
      <c r="AZ375" s="22">
        <f t="shared" si="75"/>
        <v>17.9</v>
      </c>
      <c r="BA375" s="22">
        <f t="shared" si="75"/>
        <v>17.9</v>
      </c>
      <c r="BB375" s="22">
        <f t="shared" si="75"/>
        <v>17.9</v>
      </c>
    </row>
    <row r="376" spans="1:54" s="19" customFormat="1" ht="14.25">
      <c r="A376" s="70"/>
      <c r="B376" s="70" t="s">
        <v>39</v>
      </c>
      <c r="C376" s="70"/>
      <c r="D376" s="23"/>
      <c r="E376" s="23"/>
      <c r="F376" s="23"/>
      <c r="G376" s="23"/>
      <c r="H376" s="23"/>
      <c r="I376" s="23"/>
      <c r="J376" s="23"/>
      <c r="K376" s="23"/>
      <c r="L376" s="23">
        <f aca="true" t="shared" si="76" ref="L376:BB376">SUM(L358,L369,L375)</f>
        <v>78.65</v>
      </c>
      <c r="M376" s="23">
        <f t="shared" si="76"/>
        <v>16.4</v>
      </c>
      <c r="N376" s="23">
        <f t="shared" si="76"/>
        <v>16.4</v>
      </c>
      <c r="O376" s="23">
        <f t="shared" si="76"/>
        <v>16.4</v>
      </c>
      <c r="P376" s="23">
        <f t="shared" si="76"/>
        <v>16.4</v>
      </c>
      <c r="Q376" s="23">
        <f t="shared" si="76"/>
        <v>87.34</v>
      </c>
      <c r="R376" s="23">
        <f t="shared" si="76"/>
        <v>97.05</v>
      </c>
      <c r="S376" s="23">
        <f t="shared" si="76"/>
        <v>97.05</v>
      </c>
      <c r="T376" s="23">
        <f t="shared" si="76"/>
        <v>97.05</v>
      </c>
      <c r="U376" s="23">
        <f t="shared" si="76"/>
        <v>588.55</v>
      </c>
      <c r="V376" s="23">
        <f t="shared" si="76"/>
        <v>778.8599999999999</v>
      </c>
      <c r="W376" s="23">
        <f t="shared" si="76"/>
        <v>491.5</v>
      </c>
      <c r="X376" s="23">
        <f t="shared" si="76"/>
        <v>491.5</v>
      </c>
      <c r="Y376" s="23">
        <f t="shared" si="76"/>
        <v>2193.2200000000003</v>
      </c>
      <c r="Z376" s="23">
        <f t="shared" si="76"/>
        <v>0.13</v>
      </c>
      <c r="AA376" s="23">
        <f t="shared" si="76"/>
        <v>0.13</v>
      </c>
      <c r="AB376" s="23">
        <f t="shared" si="76"/>
        <v>0.13</v>
      </c>
      <c r="AC376" s="23">
        <f t="shared" si="76"/>
        <v>70.13</v>
      </c>
      <c r="AD376" s="23">
        <f t="shared" si="76"/>
        <v>71.18599999999999</v>
      </c>
      <c r="AE376" s="23">
        <f t="shared" si="76"/>
        <v>70</v>
      </c>
      <c r="AF376" s="23">
        <f t="shared" si="76"/>
        <v>70</v>
      </c>
      <c r="AG376" s="23">
        <f t="shared" si="76"/>
        <v>211.75</v>
      </c>
      <c r="AH376" s="23">
        <f t="shared" si="76"/>
        <v>19.7</v>
      </c>
      <c r="AI376" s="23">
        <f t="shared" si="76"/>
        <v>20.099999999999998</v>
      </c>
      <c r="AJ376" s="23">
        <f t="shared" si="76"/>
        <v>20.099999999999998</v>
      </c>
      <c r="AK376" s="23">
        <f t="shared" si="76"/>
        <v>4464.68</v>
      </c>
      <c r="AL376" s="23">
        <f t="shared" si="76"/>
        <v>0.4</v>
      </c>
      <c r="AM376" s="23">
        <f t="shared" si="76"/>
        <v>38.989999999999995</v>
      </c>
      <c r="AN376" s="23">
        <f t="shared" si="76"/>
        <v>32</v>
      </c>
      <c r="AO376" s="23">
        <f t="shared" si="76"/>
        <v>32</v>
      </c>
      <c r="AP376" s="23">
        <f t="shared" si="76"/>
        <v>1232.54</v>
      </c>
      <c r="AQ376" s="23">
        <f t="shared" si="76"/>
        <v>1582.51</v>
      </c>
      <c r="AR376" s="23">
        <f t="shared" si="76"/>
        <v>1200.54</v>
      </c>
      <c r="AS376" s="23">
        <f t="shared" si="76"/>
        <v>1200.54</v>
      </c>
      <c r="AT376" s="23">
        <f t="shared" si="76"/>
        <v>1231.3</v>
      </c>
      <c r="AU376" s="23">
        <f t="shared" si="76"/>
        <v>14.98</v>
      </c>
      <c r="AV376" s="23">
        <f t="shared" si="76"/>
        <v>14.98</v>
      </c>
      <c r="AW376" s="23">
        <f t="shared" si="76"/>
        <v>14.98</v>
      </c>
      <c r="AX376" s="23">
        <f t="shared" si="76"/>
        <v>307.28999999999996</v>
      </c>
      <c r="AY376" s="23">
        <f t="shared" si="76"/>
        <v>17.9</v>
      </c>
      <c r="AZ376" s="23">
        <f t="shared" si="76"/>
        <v>17.9</v>
      </c>
      <c r="BA376" s="23">
        <f t="shared" si="76"/>
        <v>17.9</v>
      </c>
      <c r="BB376" s="23">
        <f t="shared" si="76"/>
        <v>843.4359999999999</v>
      </c>
    </row>
    <row r="377" spans="1:54" s="19" customFormat="1" ht="14.25">
      <c r="A377" s="70"/>
      <c r="B377" s="70"/>
      <c r="C377" s="70"/>
      <c r="D377" s="23"/>
      <c r="E377" s="23"/>
      <c r="F377" s="23"/>
      <c r="G377" s="23"/>
      <c r="H377" s="23"/>
      <c r="I377" s="23"/>
      <c r="J377" s="23"/>
      <c r="K377" s="23"/>
      <c r="L377" s="23">
        <f aca="true" t="shared" si="77" ref="L377:BB377">SUM(L359,L370,L375)</f>
        <v>86.79</v>
      </c>
      <c r="M377" s="23">
        <f t="shared" si="77"/>
        <v>16.4</v>
      </c>
      <c r="N377" s="23">
        <f t="shared" si="77"/>
        <v>16.4</v>
      </c>
      <c r="O377" s="23">
        <f t="shared" si="77"/>
        <v>16.4</v>
      </c>
      <c r="P377" s="23">
        <f t="shared" si="77"/>
        <v>16.4</v>
      </c>
      <c r="Q377" s="23">
        <f t="shared" si="77"/>
        <v>100.53</v>
      </c>
      <c r="R377" s="23">
        <f t="shared" si="77"/>
        <v>97.05</v>
      </c>
      <c r="S377" s="23">
        <f t="shared" si="77"/>
        <v>97.05</v>
      </c>
      <c r="T377" s="23">
        <f t="shared" si="77"/>
        <v>97.05</v>
      </c>
      <c r="U377" s="23">
        <f t="shared" si="77"/>
        <v>588.55</v>
      </c>
      <c r="V377" s="23">
        <f t="shared" si="77"/>
        <v>800.52</v>
      </c>
      <c r="W377" s="23">
        <f t="shared" si="77"/>
        <v>491.5</v>
      </c>
      <c r="X377" s="23">
        <f t="shared" si="77"/>
        <v>491.5</v>
      </c>
      <c r="Y377" s="23">
        <f t="shared" si="77"/>
        <v>2433.7000000000003</v>
      </c>
      <c r="Z377" s="23">
        <f t="shared" si="77"/>
        <v>0.13</v>
      </c>
      <c r="AA377" s="23">
        <f t="shared" si="77"/>
        <v>0.13</v>
      </c>
      <c r="AB377" s="23">
        <f t="shared" si="77"/>
        <v>0.13</v>
      </c>
      <c r="AC377" s="23">
        <f t="shared" si="77"/>
        <v>70.13</v>
      </c>
      <c r="AD377" s="23">
        <f t="shared" si="77"/>
        <v>71.338</v>
      </c>
      <c r="AE377" s="23">
        <f t="shared" si="77"/>
        <v>70</v>
      </c>
      <c r="AF377" s="23">
        <f t="shared" si="77"/>
        <v>70</v>
      </c>
      <c r="AG377" s="23">
        <f t="shared" si="77"/>
        <v>219.84000000000003</v>
      </c>
      <c r="AH377" s="23">
        <f t="shared" si="77"/>
        <v>19.7</v>
      </c>
      <c r="AI377" s="23">
        <f t="shared" si="77"/>
        <v>20.099999999999998</v>
      </c>
      <c r="AJ377" s="23">
        <f t="shared" si="77"/>
        <v>20.099999999999998</v>
      </c>
      <c r="AK377" s="23">
        <f t="shared" si="77"/>
        <v>5002.700000000001</v>
      </c>
      <c r="AL377" s="23">
        <f t="shared" si="77"/>
        <v>0.4</v>
      </c>
      <c r="AM377" s="23">
        <f t="shared" si="77"/>
        <v>40.059999999999995</v>
      </c>
      <c r="AN377" s="23">
        <f t="shared" si="77"/>
        <v>32</v>
      </c>
      <c r="AO377" s="23">
        <f t="shared" si="77"/>
        <v>32</v>
      </c>
      <c r="AP377" s="23">
        <f t="shared" si="77"/>
        <v>1232.54</v>
      </c>
      <c r="AQ377" s="23">
        <f t="shared" si="77"/>
        <v>1607.73</v>
      </c>
      <c r="AR377" s="23">
        <f t="shared" si="77"/>
        <v>1200.54</v>
      </c>
      <c r="AS377" s="23">
        <f t="shared" si="77"/>
        <v>1200.54</v>
      </c>
      <c r="AT377" s="23">
        <f t="shared" si="77"/>
        <v>1233.35</v>
      </c>
      <c r="AU377" s="23">
        <f t="shared" si="77"/>
        <v>14.98</v>
      </c>
      <c r="AV377" s="23">
        <f t="shared" si="77"/>
        <v>14.98</v>
      </c>
      <c r="AW377" s="23">
        <f t="shared" si="77"/>
        <v>14.98</v>
      </c>
      <c r="AX377" s="23">
        <f t="shared" si="77"/>
        <v>338.04</v>
      </c>
      <c r="AY377" s="23">
        <f t="shared" si="77"/>
        <v>17.9</v>
      </c>
      <c r="AZ377" s="23">
        <f t="shared" si="77"/>
        <v>17.9</v>
      </c>
      <c r="BA377" s="23">
        <f t="shared" si="77"/>
        <v>17.9</v>
      </c>
      <c r="BB377" s="23">
        <f t="shared" si="77"/>
        <v>949.9169999999999</v>
      </c>
    </row>
    <row r="378" spans="1:54" s="19" customFormat="1" ht="14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</row>
    <row r="379" spans="1:54" s="19" customFormat="1" ht="14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</row>
    <row r="380" spans="1:54" s="19" customFormat="1" ht="14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</row>
    <row r="381" spans="1:54" s="19" customFormat="1" ht="14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</row>
    <row r="382" spans="1:54" s="19" customFormat="1" ht="14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</row>
    <row r="383" spans="1:54" s="19" customFormat="1" ht="14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</row>
    <row r="384" spans="1:54" ht="15" thickBot="1">
      <c r="A384" s="62" t="s">
        <v>64</v>
      </c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</row>
    <row r="385" spans="1:54" ht="15" thickBot="1">
      <c r="A385" s="74" t="s">
        <v>1</v>
      </c>
      <c r="B385" s="65" t="s">
        <v>2</v>
      </c>
      <c r="C385" s="76"/>
      <c r="D385" s="60" t="s">
        <v>3</v>
      </c>
      <c r="E385" s="61"/>
      <c r="F385" s="61"/>
      <c r="G385" s="61"/>
      <c r="H385" s="61"/>
      <c r="I385" s="31"/>
      <c r="J385" s="31"/>
      <c r="K385" s="32"/>
      <c r="L385" s="60" t="s">
        <v>4</v>
      </c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30"/>
      <c r="X385" s="33"/>
      <c r="Y385" s="65" t="s">
        <v>5</v>
      </c>
      <c r="Z385" s="34"/>
      <c r="AA385" s="34"/>
      <c r="AB385" s="34"/>
      <c r="AC385" s="28"/>
      <c r="AD385" s="60" t="s">
        <v>6</v>
      </c>
      <c r="AE385" s="61"/>
      <c r="AF385" s="61"/>
      <c r="AG385" s="61"/>
      <c r="AH385" s="61"/>
      <c r="AI385" s="61"/>
      <c r="AJ385" s="61"/>
      <c r="AK385" s="61"/>
      <c r="AL385" s="61"/>
      <c r="AM385" s="61"/>
      <c r="AN385" s="30"/>
      <c r="AO385" s="30"/>
      <c r="AP385" s="33"/>
      <c r="AQ385" s="60" t="s">
        <v>7</v>
      </c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</row>
    <row r="386" spans="1:54" ht="26.25" thickBot="1">
      <c r="A386" s="75"/>
      <c r="B386" s="66"/>
      <c r="C386" s="77"/>
      <c r="D386" s="29" t="s">
        <v>8</v>
      </c>
      <c r="E386" s="30"/>
      <c r="F386" s="30"/>
      <c r="G386" s="33"/>
      <c r="H386" s="29" t="s">
        <v>9</v>
      </c>
      <c r="I386" s="30"/>
      <c r="J386" s="30"/>
      <c r="K386" s="33"/>
      <c r="L386" s="29" t="s">
        <v>10</v>
      </c>
      <c r="M386" s="30"/>
      <c r="N386" s="30"/>
      <c r="O386" s="30"/>
      <c r="P386" s="33"/>
      <c r="Q386" s="29" t="s">
        <v>11</v>
      </c>
      <c r="R386" s="30"/>
      <c r="S386" s="30"/>
      <c r="T386" s="30"/>
      <c r="U386" s="33"/>
      <c r="V386" s="29" t="s">
        <v>12</v>
      </c>
      <c r="W386" s="30"/>
      <c r="X386" s="33"/>
      <c r="Y386" s="66"/>
      <c r="Z386" s="36"/>
      <c r="AA386" s="36"/>
      <c r="AB386" s="36"/>
      <c r="AC386" s="35"/>
      <c r="AD386" s="29" t="s">
        <v>13</v>
      </c>
      <c r="AE386" s="30"/>
      <c r="AF386" s="33"/>
      <c r="AG386" s="29" t="s">
        <v>14</v>
      </c>
      <c r="AH386" s="30"/>
      <c r="AI386" s="30"/>
      <c r="AJ386" s="33"/>
      <c r="AK386" s="29" t="s">
        <v>15</v>
      </c>
      <c r="AL386" s="33"/>
      <c r="AM386" s="29" t="s">
        <v>16</v>
      </c>
      <c r="AN386" s="30"/>
      <c r="AO386" s="30"/>
      <c r="AP386" s="33"/>
      <c r="AQ386" s="29" t="s">
        <v>17</v>
      </c>
      <c r="AR386" s="30"/>
      <c r="AS386" s="33"/>
      <c r="AT386" s="29" t="s">
        <v>18</v>
      </c>
      <c r="AU386" s="30"/>
      <c r="AV386" s="30"/>
      <c r="AW386" s="33"/>
      <c r="AX386" s="29" t="s">
        <v>19</v>
      </c>
      <c r="AY386" s="30"/>
      <c r="AZ386" s="30"/>
      <c r="BA386" s="33"/>
      <c r="BB386" s="29" t="s">
        <v>20</v>
      </c>
    </row>
    <row r="387" spans="1:54" ht="14.25">
      <c r="A387" s="64" t="s">
        <v>21</v>
      </c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</row>
    <row r="388" spans="1:54" ht="14.25">
      <c r="A388" s="22"/>
      <c r="B388" s="69" t="s">
        <v>81</v>
      </c>
      <c r="C388" s="69"/>
      <c r="D388" s="22">
        <v>50</v>
      </c>
      <c r="E388" s="22"/>
      <c r="F388" s="22"/>
      <c r="G388" s="22"/>
      <c r="H388" s="22">
        <v>50</v>
      </c>
      <c r="I388" s="22"/>
      <c r="J388" s="22"/>
      <c r="K388" s="22"/>
      <c r="L388" s="22">
        <v>3.75</v>
      </c>
      <c r="M388" s="22"/>
      <c r="N388" s="22"/>
      <c r="O388" s="22"/>
      <c r="P388" s="22"/>
      <c r="Q388" s="22">
        <v>4.9</v>
      </c>
      <c r="R388" s="22"/>
      <c r="S388" s="22"/>
      <c r="T388" s="22"/>
      <c r="U388" s="22"/>
      <c r="V388" s="22">
        <v>37.2</v>
      </c>
      <c r="W388" s="22"/>
      <c r="X388" s="22"/>
      <c r="Y388" s="22">
        <v>208.5</v>
      </c>
      <c r="Z388" s="22"/>
      <c r="AA388" s="22"/>
      <c r="AB388" s="22"/>
      <c r="AC388" s="22"/>
      <c r="AD388" s="22">
        <v>0.04</v>
      </c>
      <c r="AE388" s="22"/>
      <c r="AF388" s="22"/>
      <c r="AG388" s="22"/>
      <c r="AH388" s="22"/>
      <c r="AI388" s="22"/>
      <c r="AJ388" s="22"/>
      <c r="AK388" s="22">
        <v>5.5</v>
      </c>
      <c r="AL388" s="22"/>
      <c r="AM388" s="22">
        <v>1.75</v>
      </c>
      <c r="AN388" s="22"/>
      <c r="AO388" s="22"/>
      <c r="AP388" s="22"/>
      <c r="AQ388" s="22">
        <v>14.5</v>
      </c>
      <c r="AR388" s="22"/>
      <c r="AS388" s="22"/>
      <c r="AT388" s="22">
        <v>1.05</v>
      </c>
      <c r="AU388" s="22"/>
      <c r="AV388" s="22"/>
      <c r="AW388" s="22"/>
      <c r="AX388" s="22">
        <v>10</v>
      </c>
      <c r="AY388" s="22"/>
      <c r="AZ388" s="22"/>
      <c r="BA388" s="22"/>
      <c r="BB388" s="22">
        <v>45</v>
      </c>
    </row>
    <row r="389" spans="1:54" ht="14.25">
      <c r="A389" s="22">
        <v>382</v>
      </c>
      <c r="B389" s="69" t="s">
        <v>46</v>
      </c>
      <c r="C389" s="69"/>
      <c r="D389" s="22">
        <v>200</v>
      </c>
      <c r="E389" s="22"/>
      <c r="F389" s="22"/>
      <c r="G389" s="22"/>
      <c r="H389" s="22">
        <v>200</v>
      </c>
      <c r="I389" s="22"/>
      <c r="J389" s="22"/>
      <c r="K389" s="22"/>
      <c r="L389" s="22">
        <v>2.86</v>
      </c>
      <c r="M389" s="22"/>
      <c r="N389" s="22"/>
      <c r="O389" s="22"/>
      <c r="P389" s="22"/>
      <c r="Q389" s="22">
        <v>2.88</v>
      </c>
      <c r="R389" s="22"/>
      <c r="S389" s="22"/>
      <c r="T389" s="22"/>
      <c r="U389" s="22"/>
      <c r="V389" s="22">
        <v>15.42</v>
      </c>
      <c r="W389" s="22"/>
      <c r="X389" s="22"/>
      <c r="Y389" s="22">
        <v>78.6</v>
      </c>
      <c r="Z389" s="22"/>
      <c r="AA389" s="22"/>
      <c r="AB389" s="22"/>
      <c r="AC389" s="22"/>
      <c r="AD389" s="22">
        <v>0.033</v>
      </c>
      <c r="AE389" s="22"/>
      <c r="AF389" s="22"/>
      <c r="AG389" s="22"/>
      <c r="AH389" s="22"/>
      <c r="AI389" s="22"/>
      <c r="AJ389" s="22"/>
      <c r="AK389" s="22"/>
      <c r="AL389" s="22"/>
      <c r="AM389" s="22">
        <v>1.3</v>
      </c>
      <c r="AN389" s="22"/>
      <c r="AO389" s="22"/>
      <c r="AP389" s="22"/>
      <c r="AQ389" s="22">
        <v>5.7</v>
      </c>
      <c r="AR389" s="22"/>
      <c r="AS389" s="22"/>
      <c r="AT389" s="22">
        <v>0.36</v>
      </c>
      <c r="AU389" s="22"/>
      <c r="AV389" s="22"/>
      <c r="AW389" s="22"/>
      <c r="AX389" s="22">
        <v>34</v>
      </c>
      <c r="AY389" s="22"/>
      <c r="AZ389" s="22"/>
      <c r="BA389" s="22"/>
      <c r="BB389" s="42">
        <v>89</v>
      </c>
    </row>
    <row r="390" spans="1:54" ht="14.25">
      <c r="A390" s="22"/>
      <c r="B390" s="69" t="s">
        <v>24</v>
      </c>
      <c r="C390" s="69"/>
      <c r="D390" s="22">
        <v>70</v>
      </c>
      <c r="E390" s="22"/>
      <c r="F390" s="22"/>
      <c r="G390" s="22"/>
      <c r="H390" s="22">
        <v>70</v>
      </c>
      <c r="I390" s="22"/>
      <c r="J390" s="22"/>
      <c r="K390" s="22"/>
      <c r="L390" s="22">
        <v>2.25</v>
      </c>
      <c r="M390" s="22"/>
      <c r="N390" s="22"/>
      <c r="O390" s="22"/>
      <c r="P390" s="22"/>
      <c r="Q390" s="22">
        <v>0.87</v>
      </c>
      <c r="R390" s="22"/>
      <c r="S390" s="22"/>
      <c r="T390" s="22"/>
      <c r="U390" s="22"/>
      <c r="V390" s="22">
        <v>15.42</v>
      </c>
      <c r="W390" s="22"/>
      <c r="X390" s="22"/>
      <c r="Y390" s="22">
        <v>78.6</v>
      </c>
      <c r="Z390" s="22"/>
      <c r="AA390" s="22"/>
      <c r="AB390" s="22"/>
      <c r="AC390" s="22"/>
      <c r="AD390" s="22">
        <v>0.033</v>
      </c>
      <c r="AE390" s="22"/>
      <c r="AF390" s="22"/>
      <c r="AG390" s="22">
        <v>50</v>
      </c>
      <c r="AH390" s="22"/>
      <c r="AI390" s="22"/>
      <c r="AJ390" s="22"/>
      <c r="AK390" s="22"/>
      <c r="AL390" s="22"/>
      <c r="AM390" s="22">
        <v>1.3</v>
      </c>
      <c r="AN390" s="22"/>
      <c r="AO390" s="22"/>
      <c r="AP390" s="22"/>
      <c r="AQ390" s="22">
        <v>5.7</v>
      </c>
      <c r="AR390" s="22"/>
      <c r="AS390" s="22"/>
      <c r="AT390" s="22">
        <v>0.36</v>
      </c>
      <c r="AU390" s="22"/>
      <c r="AV390" s="22"/>
      <c r="AW390" s="22"/>
      <c r="AX390" s="22">
        <v>34</v>
      </c>
      <c r="AY390" s="22"/>
      <c r="AZ390" s="22"/>
      <c r="BA390" s="22"/>
      <c r="BB390" s="42">
        <v>89</v>
      </c>
    </row>
    <row r="391" spans="1:54" ht="14.25">
      <c r="A391" s="21">
        <v>42</v>
      </c>
      <c r="B391" s="69" t="s">
        <v>25</v>
      </c>
      <c r="C391" s="69"/>
      <c r="D391" s="21">
        <v>15</v>
      </c>
      <c r="E391" s="21"/>
      <c r="F391" s="21"/>
      <c r="G391" s="21"/>
      <c r="H391" s="21">
        <v>15</v>
      </c>
      <c r="I391" s="21"/>
      <c r="J391" s="21"/>
      <c r="K391" s="21"/>
      <c r="L391" s="21">
        <v>3.48</v>
      </c>
      <c r="M391" s="21"/>
      <c r="N391" s="21"/>
      <c r="O391" s="21"/>
      <c r="P391" s="21"/>
      <c r="Q391" s="21">
        <v>4.43</v>
      </c>
      <c r="R391" s="21"/>
      <c r="S391" s="21"/>
      <c r="T391" s="21"/>
      <c r="U391" s="21"/>
      <c r="V391" s="21">
        <v>0</v>
      </c>
      <c r="W391" s="21"/>
      <c r="X391" s="21"/>
      <c r="Y391" s="22">
        <v>54.6</v>
      </c>
      <c r="Z391" s="21"/>
      <c r="AA391" s="21"/>
      <c r="AB391" s="21"/>
      <c r="AC391" s="21"/>
      <c r="AD391" s="21">
        <v>0.01</v>
      </c>
      <c r="AE391" s="21"/>
      <c r="AF391" s="21"/>
      <c r="AG391" s="21">
        <v>0.11</v>
      </c>
      <c r="AH391" s="21"/>
      <c r="AI391" s="21"/>
      <c r="AJ391" s="21"/>
      <c r="AK391" s="21">
        <v>43.2</v>
      </c>
      <c r="AL391" s="21"/>
      <c r="AM391" s="21">
        <v>0.075</v>
      </c>
      <c r="AN391" s="21"/>
      <c r="AO391" s="21"/>
      <c r="AP391" s="21"/>
      <c r="AQ391" s="22">
        <v>132</v>
      </c>
      <c r="AR391" s="21"/>
      <c r="AS391" s="21"/>
      <c r="AT391" s="21">
        <v>0.15</v>
      </c>
      <c r="AU391" s="21"/>
      <c r="AV391" s="21"/>
      <c r="AW391" s="21"/>
      <c r="AX391" s="21">
        <v>0.52</v>
      </c>
      <c r="AY391" s="21"/>
      <c r="AZ391" s="21"/>
      <c r="BA391" s="21"/>
      <c r="BB391" s="21">
        <v>7.5</v>
      </c>
    </row>
    <row r="392" spans="1:54" ht="14.25">
      <c r="A392" s="80"/>
      <c r="B392" s="82" t="s">
        <v>38</v>
      </c>
      <c r="C392" s="83"/>
      <c r="D392" s="21"/>
      <c r="E392" s="21"/>
      <c r="F392" s="21"/>
      <c r="G392" s="21"/>
      <c r="H392" s="21"/>
      <c r="I392" s="21"/>
      <c r="J392" s="21"/>
      <c r="K392" s="21"/>
      <c r="L392" s="21">
        <f aca="true" t="shared" si="78" ref="L392:BB392">SUM(L388,L389,L390,L391)</f>
        <v>12.34</v>
      </c>
      <c r="M392" s="21">
        <f t="shared" si="78"/>
        <v>0</v>
      </c>
      <c r="N392" s="21">
        <f t="shared" si="78"/>
        <v>0</v>
      </c>
      <c r="O392" s="21">
        <f t="shared" si="78"/>
        <v>0</v>
      </c>
      <c r="P392" s="21">
        <f t="shared" si="78"/>
        <v>0</v>
      </c>
      <c r="Q392" s="21">
        <f t="shared" si="78"/>
        <v>13.08</v>
      </c>
      <c r="R392" s="21">
        <f t="shared" si="78"/>
        <v>0</v>
      </c>
      <c r="S392" s="21">
        <f t="shared" si="78"/>
        <v>0</v>
      </c>
      <c r="T392" s="21">
        <f t="shared" si="78"/>
        <v>0</v>
      </c>
      <c r="U392" s="21">
        <f t="shared" si="78"/>
        <v>0</v>
      </c>
      <c r="V392" s="21">
        <f t="shared" si="78"/>
        <v>68.04</v>
      </c>
      <c r="W392" s="21">
        <f t="shared" si="78"/>
        <v>0</v>
      </c>
      <c r="X392" s="21">
        <f t="shared" si="78"/>
        <v>0</v>
      </c>
      <c r="Y392" s="21">
        <f t="shared" si="78"/>
        <v>420.30000000000007</v>
      </c>
      <c r="Z392" s="21">
        <f t="shared" si="78"/>
        <v>0</v>
      </c>
      <c r="AA392" s="21">
        <f t="shared" si="78"/>
        <v>0</v>
      </c>
      <c r="AB392" s="21">
        <f t="shared" si="78"/>
        <v>0</v>
      </c>
      <c r="AC392" s="21">
        <f t="shared" si="78"/>
        <v>0</v>
      </c>
      <c r="AD392" s="21">
        <f t="shared" si="78"/>
        <v>0.116</v>
      </c>
      <c r="AE392" s="21">
        <f t="shared" si="78"/>
        <v>0</v>
      </c>
      <c r="AF392" s="21">
        <f t="shared" si="78"/>
        <v>0</v>
      </c>
      <c r="AG392" s="21">
        <f t="shared" si="78"/>
        <v>50.11</v>
      </c>
      <c r="AH392" s="21">
        <f t="shared" si="78"/>
        <v>0</v>
      </c>
      <c r="AI392" s="21">
        <f t="shared" si="78"/>
        <v>0</v>
      </c>
      <c r="AJ392" s="21">
        <f t="shared" si="78"/>
        <v>0</v>
      </c>
      <c r="AK392" s="21">
        <f t="shared" si="78"/>
        <v>48.7</v>
      </c>
      <c r="AL392" s="21">
        <f t="shared" si="78"/>
        <v>0</v>
      </c>
      <c r="AM392" s="21">
        <f t="shared" si="78"/>
        <v>4.425</v>
      </c>
      <c r="AN392" s="21">
        <f t="shared" si="78"/>
        <v>0</v>
      </c>
      <c r="AO392" s="21">
        <f t="shared" si="78"/>
        <v>0</v>
      </c>
      <c r="AP392" s="21">
        <f t="shared" si="78"/>
        <v>0</v>
      </c>
      <c r="AQ392" s="21">
        <f t="shared" si="78"/>
        <v>157.9</v>
      </c>
      <c r="AR392" s="21">
        <f t="shared" si="78"/>
        <v>0</v>
      </c>
      <c r="AS392" s="21">
        <f t="shared" si="78"/>
        <v>0</v>
      </c>
      <c r="AT392" s="21">
        <f t="shared" si="78"/>
        <v>1.92</v>
      </c>
      <c r="AU392" s="21">
        <f t="shared" si="78"/>
        <v>0</v>
      </c>
      <c r="AV392" s="21">
        <f t="shared" si="78"/>
        <v>0</v>
      </c>
      <c r="AW392" s="21">
        <f t="shared" si="78"/>
        <v>0</v>
      </c>
      <c r="AX392" s="21">
        <f t="shared" si="78"/>
        <v>78.52</v>
      </c>
      <c r="AY392" s="21">
        <f t="shared" si="78"/>
        <v>0</v>
      </c>
      <c r="AZ392" s="21">
        <f t="shared" si="78"/>
        <v>0</v>
      </c>
      <c r="BA392" s="21">
        <f t="shared" si="78"/>
        <v>0</v>
      </c>
      <c r="BB392" s="21">
        <f t="shared" si="78"/>
        <v>230.5</v>
      </c>
    </row>
    <row r="393" spans="1:54" ht="14.25">
      <c r="A393" s="81"/>
      <c r="B393" s="84"/>
      <c r="C393" s="85"/>
      <c r="D393" s="21"/>
      <c r="E393" s="21"/>
      <c r="F393" s="21"/>
      <c r="G393" s="21"/>
      <c r="H393" s="21"/>
      <c r="I393" s="21"/>
      <c r="J393" s="21"/>
      <c r="K393" s="21"/>
      <c r="L393" s="21">
        <f>SUM(L388,L389,L390,L391)</f>
        <v>12.34</v>
      </c>
      <c r="M393" s="21">
        <f aca="true" t="shared" si="79" ref="M393:BB393">SUM(M388,M389,M390,M391)</f>
        <v>0</v>
      </c>
      <c r="N393" s="21">
        <f t="shared" si="79"/>
        <v>0</v>
      </c>
      <c r="O393" s="21">
        <f t="shared" si="79"/>
        <v>0</v>
      </c>
      <c r="P393" s="21">
        <f t="shared" si="79"/>
        <v>0</v>
      </c>
      <c r="Q393" s="21">
        <f t="shared" si="79"/>
        <v>13.08</v>
      </c>
      <c r="R393" s="21">
        <f t="shared" si="79"/>
        <v>0</v>
      </c>
      <c r="S393" s="21">
        <f t="shared" si="79"/>
        <v>0</v>
      </c>
      <c r="T393" s="21">
        <f t="shared" si="79"/>
        <v>0</v>
      </c>
      <c r="U393" s="21">
        <f t="shared" si="79"/>
        <v>0</v>
      </c>
      <c r="V393" s="21">
        <f t="shared" si="79"/>
        <v>68.04</v>
      </c>
      <c r="W393" s="21">
        <f t="shared" si="79"/>
        <v>0</v>
      </c>
      <c r="X393" s="21">
        <f t="shared" si="79"/>
        <v>0</v>
      </c>
      <c r="Y393" s="21">
        <f t="shared" si="79"/>
        <v>420.30000000000007</v>
      </c>
      <c r="Z393" s="21">
        <f t="shared" si="79"/>
        <v>0</v>
      </c>
      <c r="AA393" s="21">
        <f t="shared" si="79"/>
        <v>0</v>
      </c>
      <c r="AB393" s="21">
        <f t="shared" si="79"/>
        <v>0</v>
      </c>
      <c r="AC393" s="21">
        <f t="shared" si="79"/>
        <v>0</v>
      </c>
      <c r="AD393" s="21">
        <f t="shared" si="79"/>
        <v>0.116</v>
      </c>
      <c r="AE393" s="21">
        <f t="shared" si="79"/>
        <v>0</v>
      </c>
      <c r="AF393" s="21">
        <f t="shared" si="79"/>
        <v>0</v>
      </c>
      <c r="AG393" s="21">
        <f t="shared" si="79"/>
        <v>50.11</v>
      </c>
      <c r="AH393" s="21">
        <f t="shared" si="79"/>
        <v>0</v>
      </c>
      <c r="AI393" s="21">
        <f t="shared" si="79"/>
        <v>0</v>
      </c>
      <c r="AJ393" s="21">
        <f t="shared" si="79"/>
        <v>0</v>
      </c>
      <c r="AK393" s="21">
        <f t="shared" si="79"/>
        <v>48.7</v>
      </c>
      <c r="AL393" s="21">
        <f t="shared" si="79"/>
        <v>0</v>
      </c>
      <c r="AM393" s="21">
        <f t="shared" si="79"/>
        <v>4.425</v>
      </c>
      <c r="AN393" s="21">
        <f t="shared" si="79"/>
        <v>0</v>
      </c>
      <c r="AO393" s="21">
        <f t="shared" si="79"/>
        <v>0</v>
      </c>
      <c r="AP393" s="21">
        <f t="shared" si="79"/>
        <v>0</v>
      </c>
      <c r="AQ393" s="21">
        <f t="shared" si="79"/>
        <v>157.9</v>
      </c>
      <c r="AR393" s="21">
        <f t="shared" si="79"/>
        <v>0</v>
      </c>
      <c r="AS393" s="21">
        <f t="shared" si="79"/>
        <v>0</v>
      </c>
      <c r="AT393" s="21">
        <f t="shared" si="79"/>
        <v>1.92</v>
      </c>
      <c r="AU393" s="21">
        <f t="shared" si="79"/>
        <v>0</v>
      </c>
      <c r="AV393" s="21">
        <f t="shared" si="79"/>
        <v>0</v>
      </c>
      <c r="AW393" s="21">
        <f t="shared" si="79"/>
        <v>0</v>
      </c>
      <c r="AX393" s="21">
        <f t="shared" si="79"/>
        <v>78.52</v>
      </c>
      <c r="AY393" s="21">
        <f t="shared" si="79"/>
        <v>0</v>
      </c>
      <c r="AZ393" s="21">
        <f t="shared" si="79"/>
        <v>0</v>
      </c>
      <c r="BA393" s="21">
        <f t="shared" si="79"/>
        <v>0</v>
      </c>
      <c r="BB393" s="21">
        <f t="shared" si="79"/>
        <v>230.5</v>
      </c>
    </row>
    <row r="394" spans="1:54" ht="14.25">
      <c r="A394" s="70" t="s">
        <v>28</v>
      </c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</row>
    <row r="395" spans="1:54" ht="15" customHeight="1">
      <c r="A395" s="69">
        <v>15</v>
      </c>
      <c r="B395" s="69" t="s">
        <v>42</v>
      </c>
      <c r="C395" s="69"/>
      <c r="D395" s="22">
        <v>60</v>
      </c>
      <c r="E395" s="22"/>
      <c r="F395" s="22"/>
      <c r="G395" s="22"/>
      <c r="H395" s="22">
        <v>80</v>
      </c>
      <c r="I395" s="22"/>
      <c r="J395" s="22"/>
      <c r="K395" s="22"/>
      <c r="L395" s="22">
        <v>0.59</v>
      </c>
      <c r="M395" s="22"/>
      <c r="N395" s="22"/>
      <c r="O395" s="22"/>
      <c r="P395" s="22"/>
      <c r="Q395" s="22">
        <v>3.69</v>
      </c>
      <c r="R395" s="22"/>
      <c r="S395" s="22"/>
      <c r="T395" s="22"/>
      <c r="U395" s="22"/>
      <c r="V395" s="22">
        <v>2.24</v>
      </c>
      <c r="W395" s="22"/>
      <c r="X395" s="22"/>
      <c r="Y395" s="22">
        <v>44.52</v>
      </c>
      <c r="Z395" s="22"/>
      <c r="AA395" s="22"/>
      <c r="AB395" s="22"/>
      <c r="AC395" s="22"/>
      <c r="AD395" s="22">
        <v>0.03</v>
      </c>
      <c r="AE395" s="22"/>
      <c r="AF395" s="22"/>
      <c r="AG395" s="22">
        <v>10.06</v>
      </c>
      <c r="AH395" s="22"/>
      <c r="AI395" s="22"/>
      <c r="AJ395" s="22"/>
      <c r="AK395" s="22">
        <v>78.6</v>
      </c>
      <c r="AL395" s="22"/>
      <c r="AM395" s="22">
        <v>0.3</v>
      </c>
      <c r="AN395" s="22"/>
      <c r="AO395" s="22"/>
      <c r="AP395" s="22"/>
      <c r="AQ395" s="22">
        <v>11.21</v>
      </c>
      <c r="AR395" s="22"/>
      <c r="AS395" s="22"/>
      <c r="AT395" s="22">
        <v>0.44</v>
      </c>
      <c r="AU395" s="22"/>
      <c r="AV395" s="22"/>
      <c r="AW395" s="22"/>
      <c r="AX395" s="22">
        <v>8.2</v>
      </c>
      <c r="AY395" s="22"/>
      <c r="AZ395" s="22"/>
      <c r="BA395" s="22"/>
      <c r="BB395" s="22">
        <v>0.396</v>
      </c>
    </row>
    <row r="396" spans="1:54" ht="15" thickBot="1">
      <c r="A396" s="69"/>
      <c r="B396" s="69"/>
      <c r="C396" s="69"/>
      <c r="D396" s="22"/>
      <c r="E396" s="22"/>
      <c r="F396" s="22"/>
      <c r="G396" s="22"/>
      <c r="H396" s="22"/>
      <c r="I396" s="22"/>
      <c r="J396" s="22"/>
      <c r="K396" s="22"/>
      <c r="L396" s="22">
        <v>0.98</v>
      </c>
      <c r="M396" s="22"/>
      <c r="N396" s="22"/>
      <c r="O396" s="22"/>
      <c r="P396" s="22"/>
      <c r="Q396" s="22">
        <v>6.15</v>
      </c>
      <c r="R396" s="22"/>
      <c r="S396" s="22"/>
      <c r="T396" s="22"/>
      <c r="U396" s="22"/>
      <c r="V396" s="22">
        <v>3.73</v>
      </c>
      <c r="W396" s="22"/>
      <c r="X396" s="22"/>
      <c r="Y396" s="22">
        <v>74.2</v>
      </c>
      <c r="Z396" s="22"/>
      <c r="AA396" s="22"/>
      <c r="AB396" s="22"/>
      <c r="AC396" s="22"/>
      <c r="AD396" s="22">
        <v>0.05</v>
      </c>
      <c r="AE396" s="22"/>
      <c r="AF396" s="22"/>
      <c r="AG396" s="22">
        <v>16.76</v>
      </c>
      <c r="AH396" s="22"/>
      <c r="AI396" s="22"/>
      <c r="AJ396" s="22"/>
      <c r="AK396" s="22">
        <v>131</v>
      </c>
      <c r="AL396" s="22"/>
      <c r="AM396" s="22">
        <v>0.5</v>
      </c>
      <c r="AN396" s="22"/>
      <c r="AO396" s="22"/>
      <c r="AP396" s="22"/>
      <c r="AQ396" s="22">
        <v>18.68</v>
      </c>
      <c r="AR396" s="22"/>
      <c r="AS396" s="22"/>
      <c r="AT396" s="22">
        <v>0.74</v>
      </c>
      <c r="AU396" s="22"/>
      <c r="AV396" s="22"/>
      <c r="AW396" s="22"/>
      <c r="AX396" s="22">
        <v>13.67</v>
      </c>
      <c r="AY396" s="22"/>
      <c r="AZ396" s="22"/>
      <c r="BA396" s="22"/>
      <c r="BB396" s="22">
        <v>0.667</v>
      </c>
    </row>
    <row r="397" spans="1:54" ht="15" customHeight="1">
      <c r="A397" s="64">
        <v>88</v>
      </c>
      <c r="B397" s="69" t="s">
        <v>69</v>
      </c>
      <c r="C397" s="69"/>
      <c r="D397" s="22">
        <v>250</v>
      </c>
      <c r="E397" s="22"/>
      <c r="F397" s="22"/>
      <c r="G397" s="22"/>
      <c r="H397" s="22">
        <v>300</v>
      </c>
      <c r="I397" s="22"/>
      <c r="J397" s="22"/>
      <c r="K397" s="22"/>
      <c r="L397" s="22">
        <v>14.6</v>
      </c>
      <c r="M397" s="22"/>
      <c r="N397" s="22"/>
      <c r="O397" s="22"/>
      <c r="P397" s="22"/>
      <c r="Q397" s="22">
        <v>3.8</v>
      </c>
      <c r="R397" s="22"/>
      <c r="S397" s="22"/>
      <c r="T397" s="22"/>
      <c r="U397" s="22"/>
      <c r="V397" s="22">
        <v>18.2</v>
      </c>
      <c r="W397" s="22"/>
      <c r="X397" s="22"/>
      <c r="Y397" s="22">
        <v>161.2</v>
      </c>
      <c r="Z397" s="22"/>
      <c r="AA397" s="22"/>
      <c r="AB397" s="22"/>
      <c r="AC397" s="22"/>
      <c r="AD397" s="22">
        <v>0.24</v>
      </c>
      <c r="AE397" s="22"/>
      <c r="AF397" s="22"/>
      <c r="AG397" s="22">
        <v>23.38</v>
      </c>
      <c r="AH397" s="22"/>
      <c r="AI397" s="22"/>
      <c r="AJ397" s="22"/>
      <c r="AK397" s="22">
        <v>177.2</v>
      </c>
      <c r="AL397" s="22"/>
      <c r="AM397" s="22">
        <v>0.968</v>
      </c>
      <c r="AN397" s="22"/>
      <c r="AO397" s="22"/>
      <c r="AP397" s="22"/>
      <c r="AQ397" s="22">
        <v>34.7</v>
      </c>
      <c r="AR397" s="22"/>
      <c r="AS397" s="22"/>
      <c r="AT397" s="22">
        <v>3.23</v>
      </c>
      <c r="AU397" s="22"/>
      <c r="AV397" s="22"/>
      <c r="AW397" s="22"/>
      <c r="AX397" s="22">
        <v>26.14</v>
      </c>
      <c r="AY397" s="22"/>
      <c r="AZ397" s="22"/>
      <c r="BA397" s="22"/>
      <c r="BB397" s="22">
        <v>150.6</v>
      </c>
    </row>
    <row r="398" spans="1:54" ht="15" thickBot="1">
      <c r="A398" s="62"/>
      <c r="B398" s="69"/>
      <c r="C398" s="69"/>
      <c r="D398" s="22"/>
      <c r="E398" s="22"/>
      <c r="F398" s="22"/>
      <c r="G398" s="22"/>
      <c r="H398" s="22"/>
      <c r="I398" s="22"/>
      <c r="J398" s="22"/>
      <c r="K398" s="22"/>
      <c r="L398" s="22">
        <v>18.25</v>
      </c>
      <c r="M398" s="22"/>
      <c r="N398" s="22"/>
      <c r="O398" s="22"/>
      <c r="P398" s="22"/>
      <c r="Q398" s="22">
        <v>4.75</v>
      </c>
      <c r="R398" s="22"/>
      <c r="S398" s="22"/>
      <c r="T398" s="22"/>
      <c r="U398" s="22"/>
      <c r="V398" s="22">
        <v>22.75</v>
      </c>
      <c r="W398" s="22"/>
      <c r="X398" s="22"/>
      <c r="Y398" s="22">
        <v>201.5</v>
      </c>
      <c r="Z398" s="22"/>
      <c r="AA398" s="22"/>
      <c r="AB398" s="22"/>
      <c r="AC398" s="22"/>
      <c r="AD398" s="22">
        <v>0.3</v>
      </c>
      <c r="AE398" s="22"/>
      <c r="AF398" s="22"/>
      <c r="AG398" s="22">
        <v>9.225</v>
      </c>
      <c r="AH398" s="22"/>
      <c r="AI398" s="22"/>
      <c r="AJ398" s="22"/>
      <c r="AK398" s="22">
        <v>221.5</v>
      </c>
      <c r="AL398" s="22"/>
      <c r="AM398" s="22">
        <v>1.21</v>
      </c>
      <c r="AN398" s="22"/>
      <c r="AO398" s="22"/>
      <c r="AP398" s="22"/>
      <c r="AQ398" s="22">
        <v>43.375</v>
      </c>
      <c r="AR398" s="22"/>
      <c r="AS398" s="22"/>
      <c r="AT398" s="22">
        <v>4.0375</v>
      </c>
      <c r="AU398" s="22"/>
      <c r="AV398" s="22"/>
      <c r="AW398" s="22"/>
      <c r="AX398" s="22">
        <v>32.67</v>
      </c>
      <c r="AY398" s="22"/>
      <c r="AZ398" s="22"/>
      <c r="BA398" s="22"/>
      <c r="BB398" s="22">
        <v>188.25</v>
      </c>
    </row>
    <row r="399" spans="1:54" ht="15" customHeight="1">
      <c r="A399" s="69">
        <v>590</v>
      </c>
      <c r="B399" s="69" t="s">
        <v>78</v>
      </c>
      <c r="C399" s="69"/>
      <c r="D399" s="22">
        <v>220</v>
      </c>
      <c r="E399" s="22"/>
      <c r="F399" s="22"/>
      <c r="G399" s="22"/>
      <c r="H399" s="22">
        <v>260</v>
      </c>
      <c r="I399" s="22"/>
      <c r="J399" s="22"/>
      <c r="K399" s="22"/>
      <c r="L399" s="22">
        <v>13.5</v>
      </c>
      <c r="M399" s="22"/>
      <c r="N399" s="22"/>
      <c r="O399" s="22"/>
      <c r="P399" s="22"/>
      <c r="Q399" s="22">
        <v>14.52</v>
      </c>
      <c r="R399" s="22"/>
      <c r="S399" s="22"/>
      <c r="T399" s="22"/>
      <c r="U399" s="22"/>
      <c r="V399" s="22">
        <v>14.63</v>
      </c>
      <c r="W399" s="22"/>
      <c r="X399" s="22"/>
      <c r="Y399" s="22">
        <v>243.59</v>
      </c>
      <c r="Z399" s="22"/>
      <c r="AA399" s="22"/>
      <c r="AB399" s="22"/>
      <c r="AC399" s="22"/>
      <c r="AD399" s="22">
        <v>0.005</v>
      </c>
      <c r="AE399" s="22"/>
      <c r="AF399" s="22"/>
      <c r="AG399" s="22">
        <v>1.15</v>
      </c>
      <c r="AH399" s="22"/>
      <c r="AI399" s="22"/>
      <c r="AJ399" s="22"/>
      <c r="AK399" s="22"/>
      <c r="AL399" s="22"/>
      <c r="AM399" s="22"/>
      <c r="AN399" s="22"/>
      <c r="AO399" s="22"/>
      <c r="AP399" s="22"/>
      <c r="AQ399" s="22">
        <v>5.73</v>
      </c>
      <c r="AR399" s="22"/>
      <c r="AS399" s="22"/>
      <c r="AT399" s="22">
        <v>0.26</v>
      </c>
      <c r="AU399" s="22"/>
      <c r="AV399" s="22"/>
      <c r="AW399" s="22"/>
      <c r="AX399" s="22"/>
      <c r="AY399" s="22"/>
      <c r="AZ399" s="22"/>
      <c r="BA399" s="22"/>
      <c r="BB399" s="22"/>
    </row>
    <row r="400" spans="1:54" ht="14.25">
      <c r="A400" s="69"/>
      <c r="B400" s="69"/>
      <c r="C400" s="69"/>
      <c r="D400" s="22"/>
      <c r="E400" s="22"/>
      <c r="F400" s="22"/>
      <c r="G400" s="22"/>
      <c r="H400" s="22"/>
      <c r="I400" s="22"/>
      <c r="J400" s="22"/>
      <c r="K400" s="22"/>
      <c r="L400" s="22">
        <v>15</v>
      </c>
      <c r="M400" s="22"/>
      <c r="N400" s="22"/>
      <c r="O400" s="22"/>
      <c r="P400" s="22"/>
      <c r="Q400" s="22">
        <v>16.13</v>
      </c>
      <c r="R400" s="22"/>
      <c r="S400" s="22"/>
      <c r="T400" s="22"/>
      <c r="U400" s="22"/>
      <c r="V400" s="22">
        <v>16.26</v>
      </c>
      <c r="W400" s="22"/>
      <c r="X400" s="22"/>
      <c r="Y400" s="22">
        <v>270.66</v>
      </c>
      <c r="Z400" s="22"/>
      <c r="AA400" s="22"/>
      <c r="AB400" s="22"/>
      <c r="AC400" s="22"/>
      <c r="AD400" s="22">
        <v>0.006</v>
      </c>
      <c r="AE400" s="22"/>
      <c r="AF400" s="22"/>
      <c r="AG400" s="22">
        <v>1.28</v>
      </c>
      <c r="AH400" s="22"/>
      <c r="AI400" s="22"/>
      <c r="AJ400" s="22"/>
      <c r="AK400" s="22"/>
      <c r="AL400" s="22"/>
      <c r="AM400" s="22"/>
      <c r="AN400" s="22"/>
      <c r="AO400" s="22"/>
      <c r="AP400" s="22"/>
      <c r="AQ400" s="22">
        <v>6.37</v>
      </c>
      <c r="AR400" s="22"/>
      <c r="AS400" s="22"/>
      <c r="AT400" s="22">
        <v>0.28</v>
      </c>
      <c r="AU400" s="22"/>
      <c r="AV400" s="22"/>
      <c r="AW400" s="22"/>
      <c r="AX400" s="22"/>
      <c r="AY400" s="22"/>
      <c r="AZ400" s="22"/>
      <c r="BA400" s="22"/>
      <c r="BB400" s="22"/>
    </row>
    <row r="401" spans="1:54" ht="15" customHeight="1" thickBot="1">
      <c r="A401" s="41">
        <v>29</v>
      </c>
      <c r="B401" s="69" t="s">
        <v>74</v>
      </c>
      <c r="C401" s="69"/>
      <c r="D401" s="22">
        <v>200</v>
      </c>
      <c r="E401" s="22"/>
      <c r="F401" s="22"/>
      <c r="G401" s="22"/>
      <c r="H401" s="22">
        <v>200</v>
      </c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>
        <v>25.4</v>
      </c>
      <c r="W401" s="22"/>
      <c r="X401" s="22"/>
      <c r="Y401" s="22">
        <v>106</v>
      </c>
      <c r="Z401" s="22"/>
      <c r="AA401" s="22"/>
      <c r="AB401" s="22"/>
      <c r="AC401" s="22"/>
      <c r="AD401" s="22">
        <v>0.05</v>
      </c>
      <c r="AE401" s="22"/>
      <c r="AF401" s="22"/>
      <c r="AG401" s="22">
        <v>50</v>
      </c>
      <c r="AH401" s="22"/>
      <c r="AI401" s="22"/>
      <c r="AJ401" s="22"/>
      <c r="AK401" s="22">
        <v>14.7</v>
      </c>
      <c r="AL401" s="22"/>
      <c r="AM401" s="22">
        <v>0.02</v>
      </c>
      <c r="AN401" s="22"/>
      <c r="AO401" s="22"/>
      <c r="AP401" s="22"/>
      <c r="AQ401" s="22">
        <v>0.16</v>
      </c>
      <c r="AR401" s="22"/>
      <c r="AS401" s="22"/>
      <c r="AT401" s="22">
        <v>1.8</v>
      </c>
      <c r="AU401" s="22"/>
      <c r="AV401" s="22"/>
      <c r="AW401" s="22"/>
      <c r="AX401" s="22">
        <v>41</v>
      </c>
      <c r="AY401" s="22"/>
      <c r="AZ401" s="22"/>
      <c r="BA401" s="22"/>
      <c r="BB401" s="22">
        <v>8</v>
      </c>
    </row>
    <row r="402" spans="1:54" ht="14.25">
      <c r="A402" s="22"/>
      <c r="B402" s="69" t="s">
        <v>33</v>
      </c>
      <c r="C402" s="69"/>
      <c r="D402" s="21">
        <v>60</v>
      </c>
      <c r="E402" s="21"/>
      <c r="F402" s="21"/>
      <c r="G402" s="21"/>
      <c r="H402" s="21">
        <v>60</v>
      </c>
      <c r="I402" s="21"/>
      <c r="J402" s="21"/>
      <c r="K402" s="21"/>
      <c r="L402" s="21">
        <v>5.33</v>
      </c>
      <c r="M402" s="21"/>
      <c r="N402" s="21"/>
      <c r="O402" s="21"/>
      <c r="P402" s="21"/>
      <c r="Q402" s="21">
        <v>2.26</v>
      </c>
      <c r="R402" s="21"/>
      <c r="S402" s="21"/>
      <c r="T402" s="21"/>
      <c r="U402" s="21"/>
      <c r="V402" s="21">
        <v>21.77</v>
      </c>
      <c r="W402" s="21"/>
      <c r="X402" s="21"/>
      <c r="Y402" s="22">
        <v>137</v>
      </c>
      <c r="Z402" s="21"/>
      <c r="AA402" s="21"/>
      <c r="AB402" s="21"/>
      <c r="AC402" s="21"/>
      <c r="AD402" s="21">
        <v>0.205</v>
      </c>
      <c r="AE402" s="21"/>
      <c r="AF402" s="21"/>
      <c r="AG402" s="21">
        <v>0.1</v>
      </c>
      <c r="AH402" s="21"/>
      <c r="AI402" s="21"/>
      <c r="AJ402" s="21"/>
      <c r="AK402" s="21"/>
      <c r="AL402" s="21"/>
      <c r="AM402" s="21">
        <v>0.085</v>
      </c>
      <c r="AN402" s="21"/>
      <c r="AO402" s="21"/>
      <c r="AP402" s="21"/>
      <c r="AQ402" s="22">
        <v>62.5</v>
      </c>
      <c r="AR402" s="21"/>
      <c r="AS402" s="21"/>
      <c r="AT402" s="21">
        <v>1.8</v>
      </c>
      <c r="AU402" s="21"/>
      <c r="AV402" s="21"/>
      <c r="AW402" s="21"/>
      <c r="AX402" s="21">
        <v>41</v>
      </c>
      <c r="AY402" s="21"/>
      <c r="AZ402" s="21"/>
      <c r="BA402" s="21"/>
      <c r="BB402" s="21">
        <v>129</v>
      </c>
    </row>
    <row r="403" spans="1:54" ht="14.25">
      <c r="A403" s="69"/>
      <c r="B403" s="69" t="s">
        <v>38</v>
      </c>
      <c r="C403" s="69"/>
      <c r="D403" s="21"/>
      <c r="E403" s="21"/>
      <c r="F403" s="21"/>
      <c r="G403" s="21"/>
      <c r="H403" s="21"/>
      <c r="I403" s="21"/>
      <c r="J403" s="21"/>
      <c r="K403" s="21"/>
      <c r="L403" s="21">
        <f aca="true" t="shared" si="80" ref="L403:BB403">SUM(L395,L397,L399,L401,L402)</f>
        <v>34.019999999999996</v>
      </c>
      <c r="M403" s="21">
        <f t="shared" si="80"/>
        <v>0</v>
      </c>
      <c r="N403" s="21">
        <f t="shared" si="80"/>
        <v>0</v>
      </c>
      <c r="O403" s="21">
        <f t="shared" si="80"/>
        <v>0</v>
      </c>
      <c r="P403" s="21">
        <f t="shared" si="80"/>
        <v>0</v>
      </c>
      <c r="Q403" s="21">
        <f t="shared" si="80"/>
        <v>24.269999999999996</v>
      </c>
      <c r="R403" s="21">
        <f t="shared" si="80"/>
        <v>0</v>
      </c>
      <c r="S403" s="21">
        <f t="shared" si="80"/>
        <v>0</v>
      </c>
      <c r="T403" s="21">
        <f t="shared" si="80"/>
        <v>0</v>
      </c>
      <c r="U403" s="21">
        <f t="shared" si="80"/>
        <v>0</v>
      </c>
      <c r="V403" s="21">
        <f t="shared" si="80"/>
        <v>82.24</v>
      </c>
      <c r="W403" s="21">
        <f t="shared" si="80"/>
        <v>0</v>
      </c>
      <c r="X403" s="21">
        <f t="shared" si="80"/>
        <v>0</v>
      </c>
      <c r="Y403" s="21">
        <f t="shared" si="80"/>
        <v>692.31</v>
      </c>
      <c r="Z403" s="21">
        <f t="shared" si="80"/>
        <v>0</v>
      </c>
      <c r="AA403" s="21">
        <f t="shared" si="80"/>
        <v>0</v>
      </c>
      <c r="AB403" s="21">
        <f t="shared" si="80"/>
        <v>0</v>
      </c>
      <c r="AC403" s="21">
        <f t="shared" si="80"/>
        <v>0</v>
      </c>
      <c r="AD403" s="21">
        <f t="shared" si="80"/>
        <v>0.53</v>
      </c>
      <c r="AE403" s="21">
        <f t="shared" si="80"/>
        <v>0</v>
      </c>
      <c r="AF403" s="21">
        <f t="shared" si="80"/>
        <v>0</v>
      </c>
      <c r="AG403" s="21">
        <f t="shared" si="80"/>
        <v>84.69</v>
      </c>
      <c r="AH403" s="21">
        <f t="shared" si="80"/>
        <v>0</v>
      </c>
      <c r="AI403" s="21">
        <f t="shared" si="80"/>
        <v>0</v>
      </c>
      <c r="AJ403" s="21">
        <f t="shared" si="80"/>
        <v>0</v>
      </c>
      <c r="AK403" s="21">
        <f t="shared" si="80"/>
        <v>270.5</v>
      </c>
      <c r="AL403" s="21">
        <f t="shared" si="80"/>
        <v>0</v>
      </c>
      <c r="AM403" s="21">
        <f t="shared" si="80"/>
        <v>1.373</v>
      </c>
      <c r="AN403" s="21">
        <f t="shared" si="80"/>
        <v>0</v>
      </c>
      <c r="AO403" s="21">
        <f t="shared" si="80"/>
        <v>0</v>
      </c>
      <c r="AP403" s="21">
        <f t="shared" si="80"/>
        <v>0</v>
      </c>
      <c r="AQ403" s="21">
        <f t="shared" si="80"/>
        <v>114.3</v>
      </c>
      <c r="AR403" s="21">
        <f t="shared" si="80"/>
        <v>0</v>
      </c>
      <c r="AS403" s="21">
        <f t="shared" si="80"/>
        <v>0</v>
      </c>
      <c r="AT403" s="21">
        <f t="shared" si="80"/>
        <v>7.529999999999999</v>
      </c>
      <c r="AU403" s="21">
        <f t="shared" si="80"/>
        <v>0</v>
      </c>
      <c r="AV403" s="21">
        <f t="shared" si="80"/>
        <v>0</v>
      </c>
      <c r="AW403" s="21">
        <f t="shared" si="80"/>
        <v>0</v>
      </c>
      <c r="AX403" s="21">
        <f t="shared" si="80"/>
        <v>116.34</v>
      </c>
      <c r="AY403" s="21">
        <f t="shared" si="80"/>
        <v>0</v>
      </c>
      <c r="AZ403" s="21">
        <f t="shared" si="80"/>
        <v>0</v>
      </c>
      <c r="BA403" s="21">
        <f t="shared" si="80"/>
        <v>0</v>
      </c>
      <c r="BB403" s="21">
        <f t="shared" si="80"/>
        <v>287.996</v>
      </c>
    </row>
    <row r="404" spans="1:54" ht="14.25">
      <c r="A404" s="69"/>
      <c r="B404" s="69"/>
      <c r="C404" s="69"/>
      <c r="D404" s="21"/>
      <c r="E404" s="21"/>
      <c r="F404" s="21"/>
      <c r="G404" s="21"/>
      <c r="H404" s="21"/>
      <c r="I404" s="21"/>
      <c r="J404" s="21"/>
      <c r="K404" s="21"/>
      <c r="L404" s="21">
        <f>SUM(L396,L398,L400,L401,L402)</f>
        <v>39.56</v>
      </c>
      <c r="M404" s="21">
        <f aca="true" t="shared" si="81" ref="M404:BB404">SUM(M396,M398,M400,M401,M402)</f>
        <v>0</v>
      </c>
      <c r="N404" s="21">
        <f t="shared" si="81"/>
        <v>0</v>
      </c>
      <c r="O404" s="21">
        <f t="shared" si="81"/>
        <v>0</v>
      </c>
      <c r="P404" s="21">
        <f t="shared" si="81"/>
        <v>0</v>
      </c>
      <c r="Q404" s="21">
        <f t="shared" si="81"/>
        <v>29.29</v>
      </c>
      <c r="R404" s="21">
        <f t="shared" si="81"/>
        <v>0</v>
      </c>
      <c r="S404" s="21">
        <f t="shared" si="81"/>
        <v>0</v>
      </c>
      <c r="T404" s="21">
        <f t="shared" si="81"/>
        <v>0</v>
      </c>
      <c r="U404" s="21">
        <f t="shared" si="81"/>
        <v>0</v>
      </c>
      <c r="V404" s="21">
        <f t="shared" si="81"/>
        <v>89.91</v>
      </c>
      <c r="W404" s="21">
        <f t="shared" si="81"/>
        <v>0</v>
      </c>
      <c r="X404" s="21">
        <f t="shared" si="81"/>
        <v>0</v>
      </c>
      <c r="Y404" s="21">
        <f t="shared" si="81"/>
        <v>789.36</v>
      </c>
      <c r="Z404" s="21">
        <f t="shared" si="81"/>
        <v>0</v>
      </c>
      <c r="AA404" s="21">
        <f t="shared" si="81"/>
        <v>0</v>
      </c>
      <c r="AB404" s="21">
        <f t="shared" si="81"/>
        <v>0</v>
      </c>
      <c r="AC404" s="21">
        <f t="shared" si="81"/>
        <v>0</v>
      </c>
      <c r="AD404" s="21">
        <f t="shared" si="81"/>
        <v>0.611</v>
      </c>
      <c r="AE404" s="21">
        <f t="shared" si="81"/>
        <v>0</v>
      </c>
      <c r="AF404" s="21">
        <f t="shared" si="81"/>
        <v>0</v>
      </c>
      <c r="AG404" s="21">
        <f t="shared" si="81"/>
        <v>77.365</v>
      </c>
      <c r="AH404" s="21">
        <f t="shared" si="81"/>
        <v>0</v>
      </c>
      <c r="AI404" s="21">
        <f t="shared" si="81"/>
        <v>0</v>
      </c>
      <c r="AJ404" s="21">
        <f t="shared" si="81"/>
        <v>0</v>
      </c>
      <c r="AK404" s="21">
        <f t="shared" si="81"/>
        <v>367.2</v>
      </c>
      <c r="AL404" s="21">
        <f t="shared" si="81"/>
        <v>0</v>
      </c>
      <c r="AM404" s="21">
        <f t="shared" si="81"/>
        <v>1.815</v>
      </c>
      <c r="AN404" s="21">
        <f t="shared" si="81"/>
        <v>0</v>
      </c>
      <c r="AO404" s="21">
        <f t="shared" si="81"/>
        <v>0</v>
      </c>
      <c r="AP404" s="21">
        <f t="shared" si="81"/>
        <v>0</v>
      </c>
      <c r="AQ404" s="21">
        <f t="shared" si="81"/>
        <v>131.08499999999998</v>
      </c>
      <c r="AR404" s="21">
        <f t="shared" si="81"/>
        <v>0</v>
      </c>
      <c r="AS404" s="21">
        <f t="shared" si="81"/>
        <v>0</v>
      </c>
      <c r="AT404" s="21">
        <f t="shared" si="81"/>
        <v>8.6575</v>
      </c>
      <c r="AU404" s="21">
        <f t="shared" si="81"/>
        <v>0</v>
      </c>
      <c r="AV404" s="21">
        <f t="shared" si="81"/>
        <v>0</v>
      </c>
      <c r="AW404" s="21">
        <f t="shared" si="81"/>
        <v>0</v>
      </c>
      <c r="AX404" s="21">
        <f t="shared" si="81"/>
        <v>128.34</v>
      </c>
      <c r="AY404" s="21">
        <f t="shared" si="81"/>
        <v>0</v>
      </c>
      <c r="AZ404" s="21">
        <f t="shared" si="81"/>
        <v>0</v>
      </c>
      <c r="BA404" s="21">
        <f t="shared" si="81"/>
        <v>0</v>
      </c>
      <c r="BB404" s="21">
        <f t="shared" si="81"/>
        <v>325.91700000000003</v>
      </c>
    </row>
    <row r="405" spans="1:54" ht="14.25">
      <c r="A405" s="70" t="s">
        <v>35</v>
      </c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</row>
    <row r="406" spans="1:54" ht="14.25">
      <c r="A406" s="21">
        <v>278</v>
      </c>
      <c r="B406" s="69" t="s">
        <v>36</v>
      </c>
      <c r="C406" s="69"/>
      <c r="D406" s="21">
        <v>200</v>
      </c>
      <c r="E406" s="21"/>
      <c r="F406" s="21"/>
      <c r="G406" s="21"/>
      <c r="H406" s="21">
        <v>200</v>
      </c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>
        <v>25.4</v>
      </c>
      <c r="W406" s="21"/>
      <c r="X406" s="21"/>
      <c r="Y406" s="22">
        <v>106</v>
      </c>
      <c r="Z406" s="21"/>
      <c r="AA406" s="21"/>
      <c r="AB406" s="21"/>
      <c r="AC406" s="21"/>
      <c r="AD406" s="21">
        <v>0.05</v>
      </c>
      <c r="AE406" s="21"/>
      <c r="AF406" s="21"/>
      <c r="AG406" s="21">
        <v>50</v>
      </c>
      <c r="AH406" s="21"/>
      <c r="AI406" s="21"/>
      <c r="AJ406" s="21"/>
      <c r="AK406" s="21">
        <v>14.7</v>
      </c>
      <c r="AL406" s="21"/>
      <c r="AM406" s="21">
        <v>0.2</v>
      </c>
      <c r="AN406" s="21"/>
      <c r="AO406" s="21"/>
      <c r="AP406" s="21"/>
      <c r="AQ406" s="22">
        <v>16</v>
      </c>
      <c r="AR406" s="21"/>
      <c r="AS406" s="21"/>
      <c r="AT406" s="21">
        <v>0.54</v>
      </c>
      <c r="AU406" s="21"/>
      <c r="AV406" s="21"/>
      <c r="AW406" s="21"/>
      <c r="AX406" s="21">
        <v>5.98</v>
      </c>
      <c r="AY406" s="21"/>
      <c r="AZ406" s="21"/>
      <c r="BA406" s="21"/>
      <c r="BB406" s="21">
        <v>6.9</v>
      </c>
    </row>
    <row r="407" spans="1:54" ht="14.25">
      <c r="A407" s="21"/>
      <c r="B407" s="69" t="s">
        <v>37</v>
      </c>
      <c r="C407" s="69"/>
      <c r="D407" s="21">
        <v>250</v>
      </c>
      <c r="E407" s="21"/>
      <c r="F407" s="21"/>
      <c r="G407" s="21"/>
      <c r="H407" s="21">
        <v>250</v>
      </c>
      <c r="I407" s="21"/>
      <c r="J407" s="21"/>
      <c r="K407" s="21"/>
      <c r="L407" s="21">
        <v>3</v>
      </c>
      <c r="M407" s="21"/>
      <c r="N407" s="21"/>
      <c r="O407" s="21"/>
      <c r="P407" s="21"/>
      <c r="Q407" s="21">
        <v>0.2</v>
      </c>
      <c r="R407" s="21"/>
      <c r="S407" s="21"/>
      <c r="T407" s="21"/>
      <c r="U407" s="21"/>
      <c r="V407" s="21">
        <v>43.6</v>
      </c>
      <c r="W407" s="21"/>
      <c r="X407" s="21"/>
      <c r="Y407" s="22">
        <v>118</v>
      </c>
      <c r="Z407" s="21"/>
      <c r="AA407" s="21"/>
      <c r="AB407" s="21"/>
      <c r="AC407" s="21"/>
      <c r="AD407" s="21">
        <v>0.08</v>
      </c>
      <c r="AE407" s="21"/>
      <c r="AF407" s="21"/>
      <c r="AG407" s="21">
        <v>20</v>
      </c>
      <c r="AH407" s="21"/>
      <c r="AI407" s="21"/>
      <c r="AJ407" s="21"/>
      <c r="AK407" s="21">
        <v>5</v>
      </c>
      <c r="AL407" s="21"/>
      <c r="AM407" s="21">
        <v>0.2</v>
      </c>
      <c r="AN407" s="21"/>
      <c r="AO407" s="21"/>
      <c r="AP407" s="21"/>
      <c r="AQ407" s="22">
        <v>16</v>
      </c>
      <c r="AR407" s="21"/>
      <c r="AS407" s="21"/>
      <c r="AT407" s="21">
        <v>1200</v>
      </c>
      <c r="AU407" s="21"/>
      <c r="AV407" s="21"/>
      <c r="AW407" s="21"/>
      <c r="AX407" s="21">
        <v>9</v>
      </c>
      <c r="AY407" s="21"/>
      <c r="AZ407" s="21"/>
      <c r="BA407" s="21"/>
      <c r="BB407" s="21">
        <v>11</v>
      </c>
    </row>
    <row r="408" spans="1:54" ht="14.25">
      <c r="A408" s="22"/>
      <c r="B408" s="69" t="s">
        <v>44</v>
      </c>
      <c r="C408" s="69"/>
      <c r="D408" s="22">
        <v>100</v>
      </c>
      <c r="E408" s="22"/>
      <c r="F408" s="22"/>
      <c r="G408" s="22"/>
      <c r="H408" s="22">
        <v>100</v>
      </c>
      <c r="I408" s="22"/>
      <c r="J408" s="22"/>
      <c r="K408" s="22"/>
      <c r="L408" s="22">
        <v>3.4</v>
      </c>
      <c r="M408" s="22"/>
      <c r="N408" s="22"/>
      <c r="O408" s="22"/>
      <c r="P408" s="22"/>
      <c r="Q408" s="22">
        <v>30.2</v>
      </c>
      <c r="R408" s="22"/>
      <c r="S408" s="22"/>
      <c r="T408" s="22"/>
      <c r="U408" s="22"/>
      <c r="V408" s="22">
        <v>64</v>
      </c>
      <c r="W408" s="22"/>
      <c r="X408" s="22"/>
      <c r="Y408" s="22">
        <v>538</v>
      </c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</row>
    <row r="409" spans="1:54" ht="14.25">
      <c r="A409" s="22"/>
      <c r="B409" s="69" t="s">
        <v>38</v>
      </c>
      <c r="C409" s="69"/>
      <c r="D409" s="22"/>
      <c r="E409" s="22"/>
      <c r="F409" s="22"/>
      <c r="G409" s="22"/>
      <c r="H409" s="22"/>
      <c r="I409" s="22"/>
      <c r="J409" s="22"/>
      <c r="K409" s="22"/>
      <c r="L409" s="22">
        <f aca="true" t="shared" si="82" ref="L409:BB409">SUM(L406:L408)</f>
        <v>6.4</v>
      </c>
      <c r="M409" s="22">
        <f t="shared" si="82"/>
        <v>0</v>
      </c>
      <c r="N409" s="22">
        <f t="shared" si="82"/>
        <v>0</v>
      </c>
      <c r="O409" s="22">
        <f t="shared" si="82"/>
        <v>0</v>
      </c>
      <c r="P409" s="22">
        <f t="shared" si="82"/>
        <v>0</v>
      </c>
      <c r="Q409" s="22">
        <f t="shared" si="82"/>
        <v>30.4</v>
      </c>
      <c r="R409" s="22">
        <f t="shared" si="82"/>
        <v>0</v>
      </c>
      <c r="S409" s="22">
        <f t="shared" si="82"/>
        <v>0</v>
      </c>
      <c r="T409" s="22">
        <f t="shared" si="82"/>
        <v>0</v>
      </c>
      <c r="U409" s="22">
        <f t="shared" si="82"/>
        <v>0</v>
      </c>
      <c r="V409" s="22">
        <f t="shared" si="82"/>
        <v>133</v>
      </c>
      <c r="W409" s="22">
        <f t="shared" si="82"/>
        <v>0</v>
      </c>
      <c r="X409" s="22">
        <f t="shared" si="82"/>
        <v>0</v>
      </c>
      <c r="Y409" s="22">
        <f t="shared" si="82"/>
        <v>762</v>
      </c>
      <c r="Z409" s="22">
        <f t="shared" si="82"/>
        <v>0</v>
      </c>
      <c r="AA409" s="22">
        <f t="shared" si="82"/>
        <v>0</v>
      </c>
      <c r="AB409" s="22">
        <f t="shared" si="82"/>
        <v>0</v>
      </c>
      <c r="AC409" s="22">
        <f t="shared" si="82"/>
        <v>0</v>
      </c>
      <c r="AD409" s="22">
        <f t="shared" si="82"/>
        <v>0.13</v>
      </c>
      <c r="AE409" s="22">
        <f t="shared" si="82"/>
        <v>0</v>
      </c>
      <c r="AF409" s="22">
        <f t="shared" si="82"/>
        <v>0</v>
      </c>
      <c r="AG409" s="22">
        <f t="shared" si="82"/>
        <v>70</v>
      </c>
      <c r="AH409" s="22">
        <f t="shared" si="82"/>
        <v>0</v>
      </c>
      <c r="AI409" s="22">
        <f t="shared" si="82"/>
        <v>0</v>
      </c>
      <c r="AJ409" s="22">
        <f t="shared" si="82"/>
        <v>0</v>
      </c>
      <c r="AK409" s="22">
        <f t="shared" si="82"/>
        <v>19.7</v>
      </c>
      <c r="AL409" s="22">
        <f t="shared" si="82"/>
        <v>0</v>
      </c>
      <c r="AM409" s="22">
        <f t="shared" si="82"/>
        <v>0.4</v>
      </c>
      <c r="AN409" s="22">
        <f t="shared" si="82"/>
        <v>0</v>
      </c>
      <c r="AO409" s="22">
        <f t="shared" si="82"/>
        <v>0</v>
      </c>
      <c r="AP409" s="22">
        <f t="shared" si="82"/>
        <v>0</v>
      </c>
      <c r="AQ409" s="22">
        <f t="shared" si="82"/>
        <v>32</v>
      </c>
      <c r="AR409" s="22">
        <f t="shared" si="82"/>
        <v>0</v>
      </c>
      <c r="AS409" s="22">
        <f t="shared" si="82"/>
        <v>0</v>
      </c>
      <c r="AT409" s="22">
        <f t="shared" si="82"/>
        <v>1200.54</v>
      </c>
      <c r="AU409" s="22">
        <f t="shared" si="82"/>
        <v>0</v>
      </c>
      <c r="AV409" s="22">
        <f t="shared" si="82"/>
        <v>0</v>
      </c>
      <c r="AW409" s="22">
        <f t="shared" si="82"/>
        <v>0</v>
      </c>
      <c r="AX409" s="22">
        <f t="shared" si="82"/>
        <v>14.98</v>
      </c>
      <c r="AY409" s="22">
        <f t="shared" si="82"/>
        <v>0</v>
      </c>
      <c r="AZ409" s="22">
        <f t="shared" si="82"/>
        <v>0</v>
      </c>
      <c r="BA409" s="22">
        <f t="shared" si="82"/>
        <v>0</v>
      </c>
      <c r="BB409" s="22">
        <f t="shared" si="82"/>
        <v>17.9</v>
      </c>
    </row>
    <row r="410" spans="1:54" s="20" customFormat="1" ht="14.25">
      <c r="A410" s="70"/>
      <c r="B410" s="70" t="s">
        <v>39</v>
      </c>
      <c r="C410" s="70"/>
      <c r="D410" s="23"/>
      <c r="E410" s="23"/>
      <c r="F410" s="23"/>
      <c r="G410" s="23"/>
      <c r="H410" s="23"/>
      <c r="I410" s="23"/>
      <c r="J410" s="23"/>
      <c r="K410" s="23"/>
      <c r="L410" s="23">
        <f aca="true" t="shared" si="83" ref="L410:BB410">SUM(L392,L403,L409)</f>
        <v>52.76</v>
      </c>
      <c r="M410" s="23">
        <f t="shared" si="83"/>
        <v>0</v>
      </c>
      <c r="N410" s="23">
        <f t="shared" si="83"/>
        <v>0</v>
      </c>
      <c r="O410" s="23">
        <f t="shared" si="83"/>
        <v>0</v>
      </c>
      <c r="P410" s="23">
        <f t="shared" si="83"/>
        <v>0</v>
      </c>
      <c r="Q410" s="23">
        <f t="shared" si="83"/>
        <v>67.75</v>
      </c>
      <c r="R410" s="23">
        <f t="shared" si="83"/>
        <v>0</v>
      </c>
      <c r="S410" s="23">
        <f t="shared" si="83"/>
        <v>0</v>
      </c>
      <c r="T410" s="23">
        <f t="shared" si="83"/>
        <v>0</v>
      </c>
      <c r="U410" s="23">
        <f t="shared" si="83"/>
        <v>0</v>
      </c>
      <c r="V410" s="23">
        <f t="shared" si="83"/>
        <v>283.28</v>
      </c>
      <c r="W410" s="23">
        <f t="shared" si="83"/>
        <v>0</v>
      </c>
      <c r="X410" s="23">
        <f t="shared" si="83"/>
        <v>0</v>
      </c>
      <c r="Y410" s="23">
        <f t="shared" si="83"/>
        <v>1874.6100000000001</v>
      </c>
      <c r="Z410" s="23">
        <f t="shared" si="83"/>
        <v>0</v>
      </c>
      <c r="AA410" s="23">
        <f t="shared" si="83"/>
        <v>0</v>
      </c>
      <c r="AB410" s="23">
        <f t="shared" si="83"/>
        <v>0</v>
      </c>
      <c r="AC410" s="23">
        <f t="shared" si="83"/>
        <v>0</v>
      </c>
      <c r="AD410" s="23">
        <f t="shared" si="83"/>
        <v>0.776</v>
      </c>
      <c r="AE410" s="23">
        <f t="shared" si="83"/>
        <v>0</v>
      </c>
      <c r="AF410" s="23">
        <f t="shared" si="83"/>
        <v>0</v>
      </c>
      <c r="AG410" s="23">
        <f t="shared" si="83"/>
        <v>204.8</v>
      </c>
      <c r="AH410" s="23">
        <f t="shared" si="83"/>
        <v>0</v>
      </c>
      <c r="AI410" s="23">
        <f t="shared" si="83"/>
        <v>0</v>
      </c>
      <c r="AJ410" s="23">
        <f t="shared" si="83"/>
        <v>0</v>
      </c>
      <c r="AK410" s="23">
        <f t="shared" si="83"/>
        <v>338.9</v>
      </c>
      <c r="AL410" s="23">
        <f t="shared" si="83"/>
        <v>0</v>
      </c>
      <c r="AM410" s="23">
        <f t="shared" si="83"/>
        <v>6.198</v>
      </c>
      <c r="AN410" s="23">
        <f t="shared" si="83"/>
        <v>0</v>
      </c>
      <c r="AO410" s="23">
        <f t="shared" si="83"/>
        <v>0</v>
      </c>
      <c r="AP410" s="23">
        <f t="shared" si="83"/>
        <v>0</v>
      </c>
      <c r="AQ410" s="23">
        <f t="shared" si="83"/>
        <v>304.2</v>
      </c>
      <c r="AR410" s="23">
        <f t="shared" si="83"/>
        <v>0</v>
      </c>
      <c r="AS410" s="23">
        <f t="shared" si="83"/>
        <v>0</v>
      </c>
      <c r="AT410" s="23">
        <f t="shared" si="83"/>
        <v>1209.99</v>
      </c>
      <c r="AU410" s="23">
        <f t="shared" si="83"/>
        <v>0</v>
      </c>
      <c r="AV410" s="23">
        <f t="shared" si="83"/>
        <v>0</v>
      </c>
      <c r="AW410" s="23">
        <f t="shared" si="83"/>
        <v>0</v>
      </c>
      <c r="AX410" s="23">
        <f t="shared" si="83"/>
        <v>209.84</v>
      </c>
      <c r="AY410" s="23">
        <f t="shared" si="83"/>
        <v>0</v>
      </c>
      <c r="AZ410" s="23">
        <f t="shared" si="83"/>
        <v>0</v>
      </c>
      <c r="BA410" s="23">
        <f t="shared" si="83"/>
        <v>0</v>
      </c>
      <c r="BB410" s="23">
        <f t="shared" si="83"/>
        <v>536.396</v>
      </c>
    </row>
    <row r="411" spans="1:54" s="20" customFormat="1" ht="14.25">
      <c r="A411" s="70"/>
      <c r="B411" s="70"/>
      <c r="C411" s="70"/>
      <c r="D411" s="23"/>
      <c r="E411" s="23"/>
      <c r="F411" s="23"/>
      <c r="G411" s="23"/>
      <c r="H411" s="23"/>
      <c r="I411" s="23"/>
      <c r="J411" s="23"/>
      <c r="K411" s="23"/>
      <c r="L411" s="23">
        <f aca="true" t="shared" si="84" ref="L411:BB411">SUM(L393,L404,L409)</f>
        <v>58.300000000000004</v>
      </c>
      <c r="M411" s="23">
        <f t="shared" si="84"/>
        <v>0</v>
      </c>
      <c r="N411" s="23">
        <f t="shared" si="84"/>
        <v>0</v>
      </c>
      <c r="O411" s="23">
        <f t="shared" si="84"/>
        <v>0</v>
      </c>
      <c r="P411" s="23">
        <f t="shared" si="84"/>
        <v>0</v>
      </c>
      <c r="Q411" s="23">
        <f t="shared" si="84"/>
        <v>72.77</v>
      </c>
      <c r="R411" s="23">
        <f t="shared" si="84"/>
        <v>0</v>
      </c>
      <c r="S411" s="23">
        <f t="shared" si="84"/>
        <v>0</v>
      </c>
      <c r="T411" s="23">
        <f t="shared" si="84"/>
        <v>0</v>
      </c>
      <c r="U411" s="23">
        <f t="shared" si="84"/>
        <v>0</v>
      </c>
      <c r="V411" s="23">
        <f t="shared" si="84"/>
        <v>290.95</v>
      </c>
      <c r="W411" s="23">
        <f t="shared" si="84"/>
        <v>0</v>
      </c>
      <c r="X411" s="23">
        <f t="shared" si="84"/>
        <v>0</v>
      </c>
      <c r="Y411" s="23">
        <f t="shared" si="84"/>
        <v>1971.66</v>
      </c>
      <c r="Z411" s="23">
        <f t="shared" si="84"/>
        <v>0</v>
      </c>
      <c r="AA411" s="23">
        <f t="shared" si="84"/>
        <v>0</v>
      </c>
      <c r="AB411" s="23">
        <f t="shared" si="84"/>
        <v>0</v>
      </c>
      <c r="AC411" s="23">
        <f t="shared" si="84"/>
        <v>0</v>
      </c>
      <c r="AD411" s="23">
        <f t="shared" si="84"/>
        <v>0.857</v>
      </c>
      <c r="AE411" s="23">
        <f t="shared" si="84"/>
        <v>0</v>
      </c>
      <c r="AF411" s="23">
        <f t="shared" si="84"/>
        <v>0</v>
      </c>
      <c r="AG411" s="23">
        <f t="shared" si="84"/>
        <v>197.475</v>
      </c>
      <c r="AH411" s="23">
        <f t="shared" si="84"/>
        <v>0</v>
      </c>
      <c r="AI411" s="23">
        <f t="shared" si="84"/>
        <v>0</v>
      </c>
      <c r="AJ411" s="23">
        <f t="shared" si="84"/>
        <v>0</v>
      </c>
      <c r="AK411" s="23">
        <f t="shared" si="84"/>
        <v>435.59999999999997</v>
      </c>
      <c r="AL411" s="23">
        <f t="shared" si="84"/>
        <v>0</v>
      </c>
      <c r="AM411" s="23">
        <f t="shared" si="84"/>
        <v>6.640000000000001</v>
      </c>
      <c r="AN411" s="23">
        <f t="shared" si="84"/>
        <v>0</v>
      </c>
      <c r="AO411" s="23">
        <f t="shared" si="84"/>
        <v>0</v>
      </c>
      <c r="AP411" s="23">
        <f t="shared" si="84"/>
        <v>0</v>
      </c>
      <c r="AQ411" s="23">
        <f t="shared" si="84"/>
        <v>320.985</v>
      </c>
      <c r="AR411" s="23">
        <f t="shared" si="84"/>
        <v>0</v>
      </c>
      <c r="AS411" s="23">
        <f t="shared" si="84"/>
        <v>0</v>
      </c>
      <c r="AT411" s="23">
        <f t="shared" si="84"/>
        <v>1211.1175</v>
      </c>
      <c r="AU411" s="23">
        <f t="shared" si="84"/>
        <v>0</v>
      </c>
      <c r="AV411" s="23">
        <f t="shared" si="84"/>
        <v>0</v>
      </c>
      <c r="AW411" s="23">
        <f t="shared" si="84"/>
        <v>0</v>
      </c>
      <c r="AX411" s="23">
        <f t="shared" si="84"/>
        <v>221.84</v>
      </c>
      <c r="AY411" s="23">
        <f t="shared" si="84"/>
        <v>0</v>
      </c>
      <c r="AZ411" s="23">
        <f t="shared" si="84"/>
        <v>0</v>
      </c>
      <c r="BA411" s="23">
        <f t="shared" si="84"/>
        <v>0</v>
      </c>
      <c r="BB411" s="23">
        <f t="shared" si="84"/>
        <v>574.317</v>
      </c>
    </row>
    <row r="412" spans="1:54" s="20" customFormat="1" ht="14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</row>
    <row r="413" spans="1:54" s="20" customFormat="1" ht="14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</row>
    <row r="414" spans="1:54" s="20" customFormat="1" ht="14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</row>
    <row r="415" spans="1:54" s="20" customFormat="1" ht="14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</row>
    <row r="416" spans="1:54" s="20" customFormat="1" ht="14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</row>
    <row r="417" spans="1:54" s="20" customFormat="1" ht="14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</row>
    <row r="418" spans="1:54" s="20" customFormat="1" ht="14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</row>
    <row r="419" spans="1:54" s="20" customFormat="1" ht="15" thickBo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</row>
    <row r="420" spans="1:54" ht="15" thickBot="1">
      <c r="A420" s="78" t="s">
        <v>65</v>
      </c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</row>
    <row r="421" spans="1:54" ht="15" thickBot="1">
      <c r="A421" s="74" t="s">
        <v>1</v>
      </c>
      <c r="B421" s="65" t="s">
        <v>2</v>
      </c>
      <c r="C421" s="76"/>
      <c r="D421" s="60" t="s">
        <v>3</v>
      </c>
      <c r="E421" s="61"/>
      <c r="F421" s="61"/>
      <c r="G421" s="61"/>
      <c r="H421" s="61"/>
      <c r="I421" s="31"/>
      <c r="J421" s="31"/>
      <c r="K421" s="32"/>
      <c r="L421" s="60" t="s">
        <v>4</v>
      </c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30"/>
      <c r="X421" s="33"/>
      <c r="Y421" s="65" t="s">
        <v>5</v>
      </c>
      <c r="Z421" s="34"/>
      <c r="AA421" s="34"/>
      <c r="AB421" s="34"/>
      <c r="AC421" s="28"/>
      <c r="AD421" s="60" t="s">
        <v>6</v>
      </c>
      <c r="AE421" s="61"/>
      <c r="AF421" s="61"/>
      <c r="AG421" s="61"/>
      <c r="AH421" s="61"/>
      <c r="AI421" s="61"/>
      <c r="AJ421" s="61"/>
      <c r="AK421" s="61"/>
      <c r="AL421" s="61"/>
      <c r="AM421" s="61"/>
      <c r="AN421" s="30"/>
      <c r="AO421" s="30"/>
      <c r="AP421" s="33"/>
      <c r="AQ421" s="60" t="s">
        <v>7</v>
      </c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</row>
    <row r="422" spans="1:54" ht="26.25" thickBot="1">
      <c r="A422" s="75"/>
      <c r="B422" s="66"/>
      <c r="C422" s="77"/>
      <c r="D422" s="29" t="s">
        <v>8</v>
      </c>
      <c r="E422" s="30"/>
      <c r="F422" s="30"/>
      <c r="G422" s="33"/>
      <c r="H422" s="29" t="s">
        <v>9</v>
      </c>
      <c r="I422" s="30"/>
      <c r="J422" s="30"/>
      <c r="K422" s="33"/>
      <c r="L422" s="29" t="s">
        <v>10</v>
      </c>
      <c r="M422" s="30"/>
      <c r="N422" s="30"/>
      <c r="O422" s="30"/>
      <c r="P422" s="33"/>
      <c r="Q422" s="29" t="s">
        <v>11</v>
      </c>
      <c r="R422" s="30"/>
      <c r="S422" s="30"/>
      <c r="T422" s="30"/>
      <c r="U422" s="33"/>
      <c r="V422" s="29" t="s">
        <v>12</v>
      </c>
      <c r="W422" s="30"/>
      <c r="X422" s="33"/>
      <c r="Y422" s="66"/>
      <c r="Z422" s="36"/>
      <c r="AA422" s="36"/>
      <c r="AB422" s="36"/>
      <c r="AC422" s="35"/>
      <c r="AD422" s="29" t="s">
        <v>13</v>
      </c>
      <c r="AE422" s="30"/>
      <c r="AF422" s="33"/>
      <c r="AG422" s="29" t="s">
        <v>14</v>
      </c>
      <c r="AH422" s="30"/>
      <c r="AI422" s="30"/>
      <c r="AJ422" s="33"/>
      <c r="AK422" s="29" t="s">
        <v>15</v>
      </c>
      <c r="AL422" s="33"/>
      <c r="AM422" s="29" t="s">
        <v>16</v>
      </c>
      <c r="AN422" s="30"/>
      <c r="AO422" s="30"/>
      <c r="AP422" s="33"/>
      <c r="AQ422" s="29" t="s">
        <v>17</v>
      </c>
      <c r="AR422" s="30"/>
      <c r="AS422" s="33"/>
      <c r="AT422" s="29" t="s">
        <v>18</v>
      </c>
      <c r="AU422" s="30"/>
      <c r="AV422" s="30"/>
      <c r="AW422" s="33"/>
      <c r="AX422" s="29" t="s">
        <v>19</v>
      </c>
      <c r="AY422" s="30"/>
      <c r="AZ422" s="30"/>
      <c r="BA422" s="33"/>
      <c r="BB422" s="29" t="s">
        <v>20</v>
      </c>
    </row>
    <row r="423" spans="1:54" ht="14.25">
      <c r="A423" s="64" t="s">
        <v>21</v>
      </c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</row>
    <row r="424" spans="1:54" ht="14.25">
      <c r="A424" s="22">
        <v>302</v>
      </c>
      <c r="B424" s="69" t="s">
        <v>22</v>
      </c>
      <c r="C424" s="69"/>
      <c r="D424" s="22">
        <v>150</v>
      </c>
      <c r="E424" s="22"/>
      <c r="F424" s="22"/>
      <c r="G424" s="22"/>
      <c r="H424" s="22">
        <v>200</v>
      </c>
      <c r="I424" s="22"/>
      <c r="J424" s="22"/>
      <c r="K424" s="22"/>
      <c r="L424" s="22">
        <v>6.42</v>
      </c>
      <c r="M424" s="22"/>
      <c r="N424" s="22"/>
      <c r="O424" s="22"/>
      <c r="P424" s="22"/>
      <c r="Q424" s="22">
        <v>8.97</v>
      </c>
      <c r="R424" s="22"/>
      <c r="S424" s="22"/>
      <c r="T424" s="22"/>
      <c r="U424" s="22"/>
      <c r="V424" s="22">
        <v>34.52</v>
      </c>
      <c r="W424" s="22"/>
      <c r="X424" s="22"/>
      <c r="Y424" s="22">
        <v>243.8</v>
      </c>
      <c r="Z424" s="22"/>
      <c r="AA424" s="22"/>
      <c r="AB424" s="22"/>
      <c r="AC424" s="22"/>
      <c r="AD424" s="22">
        <v>0.125</v>
      </c>
      <c r="AE424" s="22"/>
      <c r="AF424" s="22"/>
      <c r="AG424" s="22">
        <v>1.34</v>
      </c>
      <c r="AH424" s="22"/>
      <c r="AI424" s="22"/>
      <c r="AJ424" s="22"/>
      <c r="AK424" s="22">
        <v>81</v>
      </c>
      <c r="AL424" s="22"/>
      <c r="AM424" s="22">
        <v>0</v>
      </c>
      <c r="AN424" s="22"/>
      <c r="AO424" s="22"/>
      <c r="AP424" s="22"/>
      <c r="AQ424" s="22">
        <v>129.02</v>
      </c>
      <c r="AR424" s="22"/>
      <c r="AS424" s="22"/>
      <c r="AT424" s="22">
        <v>0.84</v>
      </c>
      <c r="AU424" s="22"/>
      <c r="AV424" s="22"/>
      <c r="AW424" s="22"/>
      <c r="AX424" s="22">
        <v>86.7</v>
      </c>
      <c r="AY424" s="22"/>
      <c r="AZ424" s="22"/>
      <c r="BA424" s="22"/>
      <c r="BB424" s="22">
        <v>257.3</v>
      </c>
    </row>
    <row r="425" spans="1:54" ht="14.25">
      <c r="A425" s="22"/>
      <c r="B425" s="69"/>
      <c r="C425" s="69"/>
      <c r="D425" s="22"/>
      <c r="E425" s="22"/>
      <c r="F425" s="22"/>
      <c r="G425" s="22"/>
      <c r="H425" s="22"/>
      <c r="I425" s="22"/>
      <c r="J425" s="22"/>
      <c r="K425" s="22"/>
      <c r="L425" s="22">
        <v>7.05</v>
      </c>
      <c r="M425" s="22"/>
      <c r="N425" s="22"/>
      <c r="O425" s="22"/>
      <c r="P425" s="22"/>
      <c r="Q425" s="22"/>
      <c r="R425" s="22"/>
      <c r="S425" s="22"/>
      <c r="T425" s="22"/>
      <c r="U425" s="22"/>
      <c r="V425" s="22">
        <v>9.86</v>
      </c>
      <c r="W425" s="22"/>
      <c r="X425" s="22"/>
      <c r="Y425" s="22">
        <v>267.9</v>
      </c>
      <c r="Z425" s="22"/>
      <c r="AA425" s="22"/>
      <c r="AB425" s="22"/>
      <c r="AC425" s="22"/>
      <c r="AD425" s="22">
        <v>0.135</v>
      </c>
      <c r="AE425" s="22"/>
      <c r="AF425" s="22"/>
      <c r="AG425" s="22">
        <v>1.39</v>
      </c>
      <c r="AH425" s="22"/>
      <c r="AI425" s="22"/>
      <c r="AJ425" s="22"/>
      <c r="AK425" s="22">
        <v>81</v>
      </c>
      <c r="AL425" s="22"/>
      <c r="AM425" s="22"/>
      <c r="AN425" s="22"/>
      <c r="AO425" s="22"/>
      <c r="AP425" s="22"/>
      <c r="AQ425" s="22">
        <v>141.67</v>
      </c>
      <c r="AR425" s="22"/>
      <c r="AS425" s="22"/>
      <c r="AT425" s="22">
        <v>0.92</v>
      </c>
      <c r="AU425" s="22"/>
      <c r="AV425" s="22"/>
      <c r="AW425" s="22"/>
      <c r="AX425" s="22">
        <v>86.7</v>
      </c>
      <c r="AY425" s="22"/>
      <c r="AZ425" s="22"/>
      <c r="BA425" s="22"/>
      <c r="BB425" s="22">
        <v>257.3</v>
      </c>
    </row>
    <row r="426" spans="1:54" ht="14.25">
      <c r="A426" s="21">
        <v>377</v>
      </c>
      <c r="B426" s="69" t="s">
        <v>23</v>
      </c>
      <c r="C426" s="69"/>
      <c r="D426" s="21">
        <v>200</v>
      </c>
      <c r="E426" s="21"/>
      <c r="F426" s="21"/>
      <c r="G426" s="21"/>
      <c r="H426" s="21">
        <v>200</v>
      </c>
      <c r="I426" s="21"/>
      <c r="J426" s="21"/>
      <c r="K426" s="21"/>
      <c r="L426" s="21">
        <v>0.1</v>
      </c>
      <c r="M426" s="21"/>
      <c r="N426" s="21"/>
      <c r="O426" s="21"/>
      <c r="P426" s="21"/>
      <c r="Q426" s="21">
        <v>0.02</v>
      </c>
      <c r="R426" s="21"/>
      <c r="S426" s="21"/>
      <c r="T426" s="21"/>
      <c r="U426" s="21"/>
      <c r="V426" s="21">
        <v>9.9</v>
      </c>
      <c r="W426" s="21"/>
      <c r="X426" s="21"/>
      <c r="Y426" s="22">
        <v>35</v>
      </c>
      <c r="Z426" s="21"/>
      <c r="AA426" s="21"/>
      <c r="AB426" s="21"/>
      <c r="AC426" s="21"/>
      <c r="AD426" s="21">
        <v>0.05</v>
      </c>
      <c r="AE426" s="21"/>
      <c r="AF426" s="21"/>
      <c r="AG426" s="21">
        <v>50</v>
      </c>
      <c r="AH426" s="21"/>
      <c r="AI426" s="21"/>
      <c r="AJ426" s="21"/>
      <c r="AK426" s="21"/>
      <c r="AL426" s="21"/>
      <c r="AM426" s="21"/>
      <c r="AN426" s="21"/>
      <c r="AO426" s="21"/>
      <c r="AP426" s="21"/>
      <c r="AQ426" s="22">
        <v>0.26</v>
      </c>
      <c r="AR426" s="21"/>
      <c r="AS426" s="21"/>
      <c r="AT426" s="21">
        <v>0.04</v>
      </c>
      <c r="AU426" s="21"/>
      <c r="AV426" s="21"/>
      <c r="AW426" s="21"/>
      <c r="AX426" s="21">
        <v>3</v>
      </c>
      <c r="AY426" s="21"/>
      <c r="AZ426" s="21"/>
      <c r="BA426" s="21"/>
      <c r="BB426" s="21">
        <v>4</v>
      </c>
    </row>
    <row r="427" spans="1:54" ht="14.25">
      <c r="A427" s="21"/>
      <c r="B427" s="69" t="s">
        <v>24</v>
      </c>
      <c r="C427" s="69"/>
      <c r="D427" s="21">
        <v>70</v>
      </c>
      <c r="E427" s="21"/>
      <c r="F427" s="21"/>
      <c r="G427" s="21"/>
      <c r="H427" s="21">
        <v>70</v>
      </c>
      <c r="I427" s="21"/>
      <c r="J427" s="21"/>
      <c r="K427" s="21"/>
      <c r="L427" s="21">
        <v>2.25</v>
      </c>
      <c r="M427" s="21"/>
      <c r="N427" s="21"/>
      <c r="O427" s="21"/>
      <c r="P427" s="21"/>
      <c r="Q427" s="21">
        <v>0.87</v>
      </c>
      <c r="R427" s="21"/>
      <c r="S427" s="21"/>
      <c r="T427" s="21"/>
      <c r="U427" s="21"/>
      <c r="V427" s="21">
        <v>15.42</v>
      </c>
      <c r="W427" s="21"/>
      <c r="X427" s="21"/>
      <c r="Y427" s="22">
        <v>78.6</v>
      </c>
      <c r="Z427" s="21"/>
      <c r="AA427" s="21"/>
      <c r="AB427" s="21"/>
      <c r="AC427" s="21"/>
      <c r="AD427" s="21">
        <v>0.033</v>
      </c>
      <c r="AE427" s="21"/>
      <c r="AF427" s="21"/>
      <c r="AG427" s="21"/>
      <c r="AH427" s="21"/>
      <c r="AI427" s="21"/>
      <c r="AJ427" s="21"/>
      <c r="AK427" s="21"/>
      <c r="AL427" s="21"/>
      <c r="AM427" s="21">
        <v>1.3</v>
      </c>
      <c r="AN427" s="21"/>
      <c r="AO427" s="21"/>
      <c r="AP427" s="21"/>
      <c r="AQ427" s="22">
        <v>5.7</v>
      </c>
      <c r="AR427" s="21"/>
      <c r="AS427" s="21"/>
      <c r="AT427" s="21">
        <v>0.36</v>
      </c>
      <c r="AU427" s="21"/>
      <c r="AV427" s="21"/>
      <c r="AW427" s="21"/>
      <c r="AX427" s="21">
        <v>34</v>
      </c>
      <c r="AY427" s="21"/>
      <c r="AZ427" s="21"/>
      <c r="BA427" s="21"/>
      <c r="BB427" s="21">
        <v>89</v>
      </c>
    </row>
    <row r="428" spans="1:54" ht="14.25">
      <c r="A428" s="21">
        <v>42</v>
      </c>
      <c r="B428" s="69" t="s">
        <v>25</v>
      </c>
      <c r="C428" s="69"/>
      <c r="D428" s="21">
        <v>15</v>
      </c>
      <c r="E428" s="21"/>
      <c r="F428" s="21"/>
      <c r="G428" s="21"/>
      <c r="H428" s="21">
        <v>15</v>
      </c>
      <c r="I428" s="21"/>
      <c r="J428" s="21"/>
      <c r="K428" s="21"/>
      <c r="L428" s="21">
        <v>3.48</v>
      </c>
      <c r="M428" s="21"/>
      <c r="N428" s="21"/>
      <c r="O428" s="21"/>
      <c r="P428" s="21"/>
      <c r="Q428" s="21">
        <v>4.43</v>
      </c>
      <c r="R428" s="21"/>
      <c r="S428" s="21"/>
      <c r="T428" s="21"/>
      <c r="U428" s="21"/>
      <c r="V428" s="21" t="s">
        <v>26</v>
      </c>
      <c r="W428" s="21"/>
      <c r="X428" s="21"/>
      <c r="Y428" s="22">
        <v>54.6</v>
      </c>
      <c r="Z428" s="21"/>
      <c r="AA428" s="21"/>
      <c r="AB428" s="21"/>
      <c r="AC428" s="21"/>
      <c r="AD428" s="21">
        <v>0.01</v>
      </c>
      <c r="AE428" s="21"/>
      <c r="AF428" s="21"/>
      <c r="AG428" s="21">
        <v>0.11</v>
      </c>
      <c r="AH428" s="21"/>
      <c r="AI428" s="21"/>
      <c r="AJ428" s="21"/>
      <c r="AK428" s="21">
        <v>43.2</v>
      </c>
      <c r="AL428" s="21"/>
      <c r="AM428" s="21">
        <v>0.075</v>
      </c>
      <c r="AN428" s="21"/>
      <c r="AO428" s="21"/>
      <c r="AP428" s="21"/>
      <c r="AQ428" s="22">
        <v>132</v>
      </c>
      <c r="AR428" s="21"/>
      <c r="AS428" s="21"/>
      <c r="AT428" s="21">
        <v>0.15</v>
      </c>
      <c r="AU428" s="21"/>
      <c r="AV428" s="21"/>
      <c r="AW428" s="21"/>
      <c r="AX428" s="21">
        <v>0.52</v>
      </c>
      <c r="AY428" s="21"/>
      <c r="AZ428" s="21"/>
      <c r="BA428" s="21"/>
      <c r="BB428" s="21">
        <v>7.5</v>
      </c>
    </row>
    <row r="429" spans="1:54" ht="14.25">
      <c r="A429" s="21"/>
      <c r="B429" s="69" t="s">
        <v>27</v>
      </c>
      <c r="C429" s="69"/>
      <c r="D429" s="21"/>
      <c r="E429" s="21"/>
      <c r="F429" s="21"/>
      <c r="G429" s="21"/>
      <c r="H429" s="21"/>
      <c r="I429" s="21">
        <f aca="true" t="shared" si="85" ref="I429:BB429">SUM(I424,I426:I428)</f>
        <v>0</v>
      </c>
      <c r="J429" s="21">
        <f t="shared" si="85"/>
        <v>0</v>
      </c>
      <c r="K429" s="21">
        <f t="shared" si="85"/>
        <v>0</v>
      </c>
      <c r="L429" s="21">
        <f t="shared" si="85"/>
        <v>12.25</v>
      </c>
      <c r="M429" s="21">
        <f t="shared" si="85"/>
        <v>0</v>
      </c>
      <c r="N429" s="21">
        <f t="shared" si="85"/>
        <v>0</v>
      </c>
      <c r="O429" s="21">
        <f t="shared" si="85"/>
        <v>0</v>
      </c>
      <c r="P429" s="21">
        <f t="shared" si="85"/>
        <v>0</v>
      </c>
      <c r="Q429" s="21">
        <f t="shared" si="85"/>
        <v>14.29</v>
      </c>
      <c r="R429" s="21">
        <f t="shared" si="85"/>
        <v>0</v>
      </c>
      <c r="S429" s="21">
        <f t="shared" si="85"/>
        <v>0</v>
      </c>
      <c r="T429" s="21">
        <f t="shared" si="85"/>
        <v>0</v>
      </c>
      <c r="U429" s="21">
        <f t="shared" si="85"/>
        <v>0</v>
      </c>
      <c r="V429" s="21">
        <f t="shared" si="85"/>
        <v>59.84</v>
      </c>
      <c r="W429" s="21">
        <f t="shared" si="85"/>
        <v>0</v>
      </c>
      <c r="X429" s="21">
        <f t="shared" si="85"/>
        <v>0</v>
      </c>
      <c r="Y429" s="21">
        <f t="shared" si="85"/>
        <v>412</v>
      </c>
      <c r="Z429" s="21">
        <f t="shared" si="85"/>
        <v>0</v>
      </c>
      <c r="AA429" s="21">
        <f t="shared" si="85"/>
        <v>0</v>
      </c>
      <c r="AB429" s="21">
        <f t="shared" si="85"/>
        <v>0</v>
      </c>
      <c r="AC429" s="21">
        <f t="shared" si="85"/>
        <v>0</v>
      </c>
      <c r="AD429" s="21">
        <f t="shared" si="85"/>
        <v>0.218</v>
      </c>
      <c r="AE429" s="21">
        <f t="shared" si="85"/>
        <v>0</v>
      </c>
      <c r="AF429" s="21">
        <f t="shared" si="85"/>
        <v>0</v>
      </c>
      <c r="AG429" s="21">
        <f t="shared" si="85"/>
        <v>51.45</v>
      </c>
      <c r="AH429" s="21">
        <f t="shared" si="85"/>
        <v>0</v>
      </c>
      <c r="AI429" s="21">
        <f t="shared" si="85"/>
        <v>0</v>
      </c>
      <c r="AJ429" s="21">
        <f t="shared" si="85"/>
        <v>0</v>
      </c>
      <c r="AK429" s="21">
        <f t="shared" si="85"/>
        <v>124.2</v>
      </c>
      <c r="AL429" s="21">
        <f t="shared" si="85"/>
        <v>0</v>
      </c>
      <c r="AM429" s="21">
        <f t="shared" si="85"/>
        <v>1.375</v>
      </c>
      <c r="AN429" s="21">
        <f t="shared" si="85"/>
        <v>0</v>
      </c>
      <c r="AO429" s="21">
        <f t="shared" si="85"/>
        <v>0</v>
      </c>
      <c r="AP429" s="21">
        <f t="shared" si="85"/>
        <v>0</v>
      </c>
      <c r="AQ429" s="21">
        <f t="shared" si="85"/>
        <v>266.98</v>
      </c>
      <c r="AR429" s="21">
        <f t="shared" si="85"/>
        <v>0</v>
      </c>
      <c r="AS429" s="21">
        <f t="shared" si="85"/>
        <v>0</v>
      </c>
      <c r="AT429" s="21">
        <f t="shared" si="85"/>
        <v>1.39</v>
      </c>
      <c r="AU429" s="21">
        <f t="shared" si="85"/>
        <v>0</v>
      </c>
      <c r="AV429" s="21">
        <f t="shared" si="85"/>
        <v>0</v>
      </c>
      <c r="AW429" s="21">
        <f t="shared" si="85"/>
        <v>0</v>
      </c>
      <c r="AX429" s="21">
        <f t="shared" si="85"/>
        <v>124.22</v>
      </c>
      <c r="AY429" s="21">
        <f t="shared" si="85"/>
        <v>0</v>
      </c>
      <c r="AZ429" s="21">
        <f t="shared" si="85"/>
        <v>0</v>
      </c>
      <c r="BA429" s="21">
        <f t="shared" si="85"/>
        <v>0</v>
      </c>
      <c r="BB429" s="21">
        <f t="shared" si="85"/>
        <v>357.8</v>
      </c>
    </row>
    <row r="430" spans="1:54" ht="14.25">
      <c r="A430" s="21"/>
      <c r="B430" s="69"/>
      <c r="C430" s="69"/>
      <c r="D430" s="21"/>
      <c r="E430" s="21"/>
      <c r="F430" s="21"/>
      <c r="G430" s="21"/>
      <c r="H430" s="21"/>
      <c r="I430" s="21"/>
      <c r="J430" s="21"/>
      <c r="K430" s="21"/>
      <c r="L430" s="21">
        <f aca="true" t="shared" si="86" ref="L430:BB430">SUM(L425,L426:L429)</f>
        <v>25.13</v>
      </c>
      <c r="M430" s="21">
        <f t="shared" si="86"/>
        <v>0</v>
      </c>
      <c r="N430" s="21">
        <f t="shared" si="86"/>
        <v>0</v>
      </c>
      <c r="O430" s="21">
        <f t="shared" si="86"/>
        <v>0</v>
      </c>
      <c r="P430" s="21">
        <f t="shared" si="86"/>
        <v>0</v>
      </c>
      <c r="Q430" s="21">
        <f t="shared" si="86"/>
        <v>19.61</v>
      </c>
      <c r="R430" s="21">
        <f t="shared" si="86"/>
        <v>0</v>
      </c>
      <c r="S430" s="21">
        <f t="shared" si="86"/>
        <v>0</v>
      </c>
      <c r="T430" s="21">
        <f t="shared" si="86"/>
        <v>0</v>
      </c>
      <c r="U430" s="21">
        <f t="shared" si="86"/>
        <v>0</v>
      </c>
      <c r="V430" s="21">
        <f t="shared" si="86"/>
        <v>95.02000000000001</v>
      </c>
      <c r="W430" s="21">
        <f t="shared" si="86"/>
        <v>0</v>
      </c>
      <c r="X430" s="21">
        <f t="shared" si="86"/>
        <v>0</v>
      </c>
      <c r="Y430" s="21">
        <f t="shared" si="86"/>
        <v>848.1</v>
      </c>
      <c r="Z430" s="21">
        <f t="shared" si="86"/>
        <v>0</v>
      </c>
      <c r="AA430" s="21">
        <f t="shared" si="86"/>
        <v>0</v>
      </c>
      <c r="AB430" s="21">
        <f t="shared" si="86"/>
        <v>0</v>
      </c>
      <c r="AC430" s="21">
        <f t="shared" si="86"/>
        <v>0</v>
      </c>
      <c r="AD430" s="21">
        <f t="shared" si="86"/>
        <v>0.446</v>
      </c>
      <c r="AE430" s="21">
        <f t="shared" si="86"/>
        <v>0</v>
      </c>
      <c r="AF430" s="21">
        <f t="shared" si="86"/>
        <v>0</v>
      </c>
      <c r="AG430" s="21">
        <f t="shared" si="86"/>
        <v>102.95</v>
      </c>
      <c r="AH430" s="21">
        <f t="shared" si="86"/>
        <v>0</v>
      </c>
      <c r="AI430" s="21">
        <f t="shared" si="86"/>
        <v>0</v>
      </c>
      <c r="AJ430" s="21">
        <f t="shared" si="86"/>
        <v>0</v>
      </c>
      <c r="AK430" s="21">
        <f t="shared" si="86"/>
        <v>248.4</v>
      </c>
      <c r="AL430" s="21">
        <f t="shared" si="86"/>
        <v>0</v>
      </c>
      <c r="AM430" s="21">
        <f t="shared" si="86"/>
        <v>2.75</v>
      </c>
      <c r="AN430" s="21">
        <f t="shared" si="86"/>
        <v>0</v>
      </c>
      <c r="AO430" s="21">
        <f t="shared" si="86"/>
        <v>0</v>
      </c>
      <c r="AP430" s="21">
        <f t="shared" si="86"/>
        <v>0</v>
      </c>
      <c r="AQ430" s="21">
        <f t="shared" si="86"/>
        <v>546.61</v>
      </c>
      <c r="AR430" s="21">
        <f t="shared" si="86"/>
        <v>0</v>
      </c>
      <c r="AS430" s="21">
        <f t="shared" si="86"/>
        <v>0</v>
      </c>
      <c r="AT430" s="21">
        <f t="shared" si="86"/>
        <v>2.86</v>
      </c>
      <c r="AU430" s="21">
        <f t="shared" si="86"/>
        <v>0</v>
      </c>
      <c r="AV430" s="21">
        <f t="shared" si="86"/>
        <v>0</v>
      </c>
      <c r="AW430" s="21">
        <f t="shared" si="86"/>
        <v>0</v>
      </c>
      <c r="AX430" s="21">
        <f t="shared" si="86"/>
        <v>248.44</v>
      </c>
      <c r="AY430" s="21">
        <f t="shared" si="86"/>
        <v>0</v>
      </c>
      <c r="AZ430" s="21">
        <f t="shared" si="86"/>
        <v>0</v>
      </c>
      <c r="BA430" s="21">
        <f t="shared" si="86"/>
        <v>0</v>
      </c>
      <c r="BB430" s="21">
        <f t="shared" si="86"/>
        <v>715.6</v>
      </c>
    </row>
    <row r="431" spans="1:54" ht="15" thickBot="1">
      <c r="A431" s="73" t="s">
        <v>28</v>
      </c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</row>
    <row r="432" spans="1:54" ht="15" customHeight="1">
      <c r="A432" s="64">
        <v>15</v>
      </c>
      <c r="B432" s="69" t="s">
        <v>68</v>
      </c>
      <c r="C432" s="69"/>
      <c r="D432" s="22">
        <v>60</v>
      </c>
      <c r="E432" s="22"/>
      <c r="F432" s="22"/>
      <c r="G432" s="22"/>
      <c r="H432" s="22">
        <v>80</v>
      </c>
      <c r="I432" s="22"/>
      <c r="J432" s="22"/>
      <c r="K432" s="22"/>
      <c r="L432" s="22">
        <v>0.59</v>
      </c>
      <c r="M432" s="22"/>
      <c r="N432" s="22"/>
      <c r="O432" s="22"/>
      <c r="P432" s="22"/>
      <c r="Q432" s="22">
        <v>3.69</v>
      </c>
      <c r="R432" s="22"/>
      <c r="S432" s="22"/>
      <c r="T432" s="22"/>
      <c r="U432" s="22"/>
      <c r="V432" s="22">
        <v>2.24</v>
      </c>
      <c r="W432" s="22"/>
      <c r="X432" s="22"/>
      <c r="Y432" s="22">
        <v>44.52</v>
      </c>
      <c r="Z432" s="22"/>
      <c r="AA432" s="22"/>
      <c r="AB432" s="22"/>
      <c r="AC432" s="22"/>
      <c r="AD432" s="22">
        <v>0.03</v>
      </c>
      <c r="AE432" s="22"/>
      <c r="AF432" s="22"/>
      <c r="AG432" s="22">
        <v>10.06</v>
      </c>
      <c r="AH432" s="22"/>
      <c r="AI432" s="22"/>
      <c r="AJ432" s="22"/>
      <c r="AK432" s="22">
        <v>78.6</v>
      </c>
      <c r="AL432" s="22"/>
      <c r="AM432" s="22">
        <v>0.3</v>
      </c>
      <c r="AN432" s="22"/>
      <c r="AO432" s="22"/>
      <c r="AP432" s="22"/>
      <c r="AQ432" s="22">
        <v>11.21</v>
      </c>
      <c r="AR432" s="22"/>
      <c r="AS432" s="22"/>
      <c r="AT432" s="22">
        <v>0.44</v>
      </c>
      <c r="AU432" s="22"/>
      <c r="AV432" s="22"/>
      <c r="AW432" s="22"/>
      <c r="AX432" s="22">
        <v>8.2</v>
      </c>
      <c r="AY432" s="22"/>
      <c r="AZ432" s="22"/>
      <c r="BA432" s="22"/>
      <c r="BB432" s="22">
        <v>0.396</v>
      </c>
    </row>
    <row r="433" spans="1:54" ht="15" thickBot="1">
      <c r="A433" s="62"/>
      <c r="B433" s="69"/>
      <c r="C433" s="69"/>
      <c r="D433" s="22"/>
      <c r="E433" s="22"/>
      <c r="F433" s="22"/>
      <c r="G433" s="22"/>
      <c r="H433" s="22"/>
      <c r="I433" s="22"/>
      <c r="J433" s="22"/>
      <c r="K433" s="22"/>
      <c r="L433" s="22">
        <v>0.98</v>
      </c>
      <c r="M433" s="22"/>
      <c r="N433" s="22"/>
      <c r="O433" s="22"/>
      <c r="P433" s="22"/>
      <c r="Q433" s="22">
        <v>6.15</v>
      </c>
      <c r="R433" s="22"/>
      <c r="S433" s="22"/>
      <c r="T433" s="22"/>
      <c r="U433" s="22"/>
      <c r="V433" s="22">
        <v>3.73</v>
      </c>
      <c r="W433" s="22"/>
      <c r="X433" s="22"/>
      <c r="Y433" s="22">
        <v>74.2</v>
      </c>
      <c r="Z433" s="22"/>
      <c r="AA433" s="22"/>
      <c r="AB433" s="22"/>
      <c r="AC433" s="22"/>
      <c r="AD433" s="22">
        <v>0.05</v>
      </c>
      <c r="AE433" s="22"/>
      <c r="AF433" s="22"/>
      <c r="AG433" s="22">
        <v>16.76</v>
      </c>
      <c r="AH433" s="22"/>
      <c r="AI433" s="22"/>
      <c r="AJ433" s="22"/>
      <c r="AK433" s="22">
        <v>131</v>
      </c>
      <c r="AL433" s="22"/>
      <c r="AM433" s="22">
        <v>0.5</v>
      </c>
      <c r="AN433" s="22"/>
      <c r="AO433" s="22"/>
      <c r="AP433" s="22"/>
      <c r="AQ433" s="22">
        <v>18.68</v>
      </c>
      <c r="AR433" s="22"/>
      <c r="AS433" s="22"/>
      <c r="AT433" s="22">
        <v>0.74</v>
      </c>
      <c r="AU433" s="22"/>
      <c r="AV433" s="22"/>
      <c r="AW433" s="22"/>
      <c r="AX433" s="22">
        <v>13.67</v>
      </c>
      <c r="AY433" s="22"/>
      <c r="AZ433" s="22"/>
      <c r="BA433" s="22"/>
      <c r="BB433" s="22">
        <v>0.667</v>
      </c>
    </row>
    <row r="434" spans="1:54" s="18" customFormat="1" ht="15" customHeight="1">
      <c r="A434" s="69"/>
      <c r="B434" s="69" t="s">
        <v>79</v>
      </c>
      <c r="C434" s="69"/>
      <c r="D434" s="22">
        <v>200</v>
      </c>
      <c r="E434" s="22"/>
      <c r="F434" s="22"/>
      <c r="G434" s="22"/>
      <c r="H434" s="22">
        <v>250</v>
      </c>
      <c r="I434" s="22"/>
      <c r="J434" s="22"/>
      <c r="K434" s="22"/>
      <c r="L434" s="22">
        <v>5.8</v>
      </c>
      <c r="M434" s="22"/>
      <c r="N434" s="22"/>
      <c r="O434" s="22"/>
      <c r="P434" s="22"/>
      <c r="Q434" s="22">
        <v>3.6</v>
      </c>
      <c r="R434" s="22"/>
      <c r="S434" s="22"/>
      <c r="T434" s="22"/>
      <c r="U434" s="22"/>
      <c r="V434" s="22">
        <v>10.4</v>
      </c>
      <c r="W434" s="22"/>
      <c r="X434" s="22"/>
      <c r="Y434" s="22">
        <v>113.2</v>
      </c>
      <c r="Z434" s="22"/>
      <c r="AA434" s="22"/>
      <c r="AB434" s="22"/>
      <c r="AC434" s="22"/>
      <c r="AD434" s="22">
        <v>0.156</v>
      </c>
      <c r="AE434" s="22"/>
      <c r="AF434" s="22"/>
      <c r="AG434" s="22">
        <v>4.28</v>
      </c>
      <c r="AH434" s="22"/>
      <c r="AI434" s="22"/>
      <c r="AJ434" s="22"/>
      <c r="AK434" s="22">
        <v>800</v>
      </c>
      <c r="AL434" s="22"/>
      <c r="AM434" s="22">
        <v>0.8</v>
      </c>
      <c r="AN434" s="22"/>
      <c r="AO434" s="22"/>
      <c r="AP434" s="22"/>
      <c r="AQ434" s="22">
        <v>28.92</v>
      </c>
      <c r="AR434" s="22"/>
      <c r="AS434" s="22"/>
      <c r="AT434" s="22">
        <v>1.176</v>
      </c>
      <c r="AU434" s="22"/>
      <c r="AV434" s="22"/>
      <c r="AW434" s="22"/>
      <c r="AX434" s="22">
        <v>26.2</v>
      </c>
      <c r="AY434" s="22"/>
      <c r="AZ434" s="22"/>
      <c r="BA434" s="22"/>
      <c r="BB434" s="22">
        <v>94.6</v>
      </c>
    </row>
    <row r="435" spans="1:54" s="18" customFormat="1" ht="14.25">
      <c r="A435" s="69"/>
      <c r="B435" s="69"/>
      <c r="C435" s="69"/>
      <c r="D435" s="22"/>
      <c r="E435" s="22"/>
      <c r="F435" s="22"/>
      <c r="G435" s="22"/>
      <c r="H435" s="22"/>
      <c r="I435" s="22"/>
      <c r="J435" s="22"/>
      <c r="K435" s="22"/>
      <c r="L435" s="22">
        <v>7.25</v>
      </c>
      <c r="M435" s="22"/>
      <c r="N435" s="22"/>
      <c r="O435" s="22"/>
      <c r="P435" s="22"/>
      <c r="Q435" s="22">
        <v>4.5</v>
      </c>
      <c r="R435" s="22"/>
      <c r="S435" s="22"/>
      <c r="T435" s="22"/>
      <c r="U435" s="22"/>
      <c r="V435" s="22">
        <v>13</v>
      </c>
      <c r="W435" s="22"/>
      <c r="X435" s="22"/>
      <c r="Y435" s="22">
        <v>141.5</v>
      </c>
      <c r="Z435" s="22"/>
      <c r="AA435" s="22"/>
      <c r="AB435" s="22"/>
      <c r="AC435" s="22"/>
      <c r="AD435" s="22">
        <v>0.195</v>
      </c>
      <c r="AE435" s="22"/>
      <c r="AF435" s="22"/>
      <c r="AG435" s="22">
        <v>5.35</v>
      </c>
      <c r="AH435" s="22"/>
      <c r="AI435" s="22"/>
      <c r="AJ435" s="22"/>
      <c r="AK435" s="22">
        <v>1000</v>
      </c>
      <c r="AL435" s="22"/>
      <c r="AM435" s="22">
        <v>1</v>
      </c>
      <c r="AN435" s="22"/>
      <c r="AO435" s="22"/>
      <c r="AP435" s="22"/>
      <c r="AQ435" s="22">
        <v>36.15</v>
      </c>
      <c r="AR435" s="22"/>
      <c r="AS435" s="22"/>
      <c r="AT435" s="22">
        <v>1.47</v>
      </c>
      <c r="AU435" s="22"/>
      <c r="AV435" s="22"/>
      <c r="AW435" s="22"/>
      <c r="AX435" s="22">
        <v>32.75</v>
      </c>
      <c r="AY435" s="22"/>
      <c r="AZ435" s="22"/>
      <c r="BA435" s="22"/>
      <c r="BB435" s="22">
        <v>118.25</v>
      </c>
    </row>
    <row r="436" spans="1:54" ht="14.25">
      <c r="A436" s="80">
        <v>312</v>
      </c>
      <c r="B436" s="69" t="s">
        <v>31</v>
      </c>
      <c r="C436" s="69"/>
      <c r="D436" s="21">
        <v>180</v>
      </c>
      <c r="E436" s="21"/>
      <c r="F436" s="21"/>
      <c r="G436" s="21"/>
      <c r="H436" s="21">
        <v>200</v>
      </c>
      <c r="I436" s="21"/>
      <c r="J436" s="21"/>
      <c r="K436" s="21"/>
      <c r="L436" s="21">
        <v>15.55</v>
      </c>
      <c r="M436" s="21"/>
      <c r="N436" s="21"/>
      <c r="O436" s="21"/>
      <c r="P436" s="21"/>
      <c r="Q436" s="21">
        <v>3.76</v>
      </c>
      <c r="R436" s="21"/>
      <c r="S436" s="21"/>
      <c r="T436" s="21"/>
      <c r="U436" s="21"/>
      <c r="V436" s="21">
        <v>33.62</v>
      </c>
      <c r="W436" s="21"/>
      <c r="X436" s="21"/>
      <c r="Y436" s="22">
        <v>233.19</v>
      </c>
      <c r="Z436" s="21"/>
      <c r="AA436" s="21"/>
      <c r="AB436" s="21"/>
      <c r="AC436" s="21"/>
      <c r="AD436" s="21">
        <v>0.32</v>
      </c>
      <c r="AE436" s="21"/>
      <c r="AF436" s="21"/>
      <c r="AG436" s="21"/>
      <c r="AH436" s="21"/>
      <c r="AI436" s="21"/>
      <c r="AJ436" s="21"/>
      <c r="AK436" s="21">
        <v>31.32</v>
      </c>
      <c r="AL436" s="21"/>
      <c r="AM436" s="21">
        <v>1.843</v>
      </c>
      <c r="AN436" s="21"/>
      <c r="AO436" s="21"/>
      <c r="AP436" s="21"/>
      <c r="AQ436" s="22">
        <v>119.62</v>
      </c>
      <c r="AR436" s="21"/>
      <c r="AS436" s="21"/>
      <c r="AT436" s="21">
        <v>4.64</v>
      </c>
      <c r="AU436" s="21"/>
      <c r="AV436" s="21"/>
      <c r="AW436" s="21"/>
      <c r="AX436" s="21">
        <v>39.85</v>
      </c>
      <c r="AY436" s="21"/>
      <c r="AZ436" s="21"/>
      <c r="BA436" s="21"/>
      <c r="BB436" s="21">
        <v>106.38</v>
      </c>
    </row>
    <row r="437" spans="1:54" ht="14.25">
      <c r="A437" s="81"/>
      <c r="B437" s="69"/>
      <c r="C437" s="69"/>
      <c r="D437" s="21"/>
      <c r="E437" s="21"/>
      <c r="F437" s="21"/>
      <c r="G437" s="21"/>
      <c r="H437" s="21"/>
      <c r="I437" s="21"/>
      <c r="J437" s="21"/>
      <c r="K437" s="21"/>
      <c r="L437" s="21">
        <v>17.28</v>
      </c>
      <c r="M437" s="21"/>
      <c r="N437" s="21"/>
      <c r="O437" s="21"/>
      <c r="P437" s="21"/>
      <c r="Q437" s="21">
        <v>4.18</v>
      </c>
      <c r="R437" s="21"/>
      <c r="S437" s="21"/>
      <c r="T437" s="21"/>
      <c r="U437" s="21"/>
      <c r="V437" s="21">
        <v>37.36</v>
      </c>
      <c r="W437" s="21"/>
      <c r="X437" s="21"/>
      <c r="Y437" s="22">
        <v>259.1</v>
      </c>
      <c r="Z437" s="21"/>
      <c r="AA437" s="21"/>
      <c r="AB437" s="21"/>
      <c r="AC437" s="21"/>
      <c r="AD437" s="21">
        <v>0.36</v>
      </c>
      <c r="AE437" s="21"/>
      <c r="AF437" s="21"/>
      <c r="AG437" s="21"/>
      <c r="AH437" s="21"/>
      <c r="AI437" s="21"/>
      <c r="AJ437" s="21"/>
      <c r="AK437" s="21">
        <v>34.8</v>
      </c>
      <c r="AL437" s="21"/>
      <c r="AM437" s="21">
        <v>2.048</v>
      </c>
      <c r="AN437" s="21"/>
      <c r="AO437" s="21"/>
      <c r="AP437" s="21"/>
      <c r="AQ437" s="22">
        <v>132.92</v>
      </c>
      <c r="AR437" s="21"/>
      <c r="AS437" s="21"/>
      <c r="AT437" s="21">
        <v>5.16</v>
      </c>
      <c r="AU437" s="21"/>
      <c r="AV437" s="21"/>
      <c r="AW437" s="21"/>
      <c r="AX437" s="21">
        <v>44.28</v>
      </c>
      <c r="AY437" s="21"/>
      <c r="AZ437" s="21"/>
      <c r="BA437" s="21"/>
      <c r="BB437" s="21">
        <v>118.2</v>
      </c>
    </row>
    <row r="438" spans="1:54" ht="26.25" customHeight="1">
      <c r="A438" s="39">
        <v>278</v>
      </c>
      <c r="B438" s="67" t="s">
        <v>91</v>
      </c>
      <c r="C438" s="68"/>
      <c r="D438" s="21">
        <v>60</v>
      </c>
      <c r="E438" s="21"/>
      <c r="F438" s="21"/>
      <c r="G438" s="21"/>
      <c r="H438" s="21">
        <v>60</v>
      </c>
      <c r="I438" s="21"/>
      <c r="J438" s="21"/>
      <c r="K438" s="21"/>
      <c r="L438" s="22">
        <v>13.5</v>
      </c>
      <c r="M438" s="22"/>
      <c r="N438" s="22"/>
      <c r="O438" s="22"/>
      <c r="P438" s="22"/>
      <c r="Q438" s="22">
        <v>14.52</v>
      </c>
      <c r="R438" s="22"/>
      <c r="S438" s="22"/>
      <c r="T438" s="22"/>
      <c r="U438" s="22"/>
      <c r="V438" s="22">
        <v>14.63</v>
      </c>
      <c r="W438" s="22"/>
      <c r="X438" s="22"/>
      <c r="Y438" s="22">
        <v>243.59</v>
      </c>
      <c r="Z438" s="22"/>
      <c r="AA438" s="22"/>
      <c r="AB438" s="22"/>
      <c r="AC438" s="22"/>
      <c r="AD438" s="22">
        <v>0.005</v>
      </c>
      <c r="AE438" s="22"/>
      <c r="AF438" s="22"/>
      <c r="AG438" s="22">
        <v>1.15</v>
      </c>
      <c r="AH438" s="22"/>
      <c r="AI438" s="22"/>
      <c r="AJ438" s="22"/>
      <c r="AK438" s="22"/>
      <c r="AL438" s="22"/>
      <c r="AM438" s="22"/>
      <c r="AN438" s="22"/>
      <c r="AO438" s="22"/>
      <c r="AP438" s="22"/>
      <c r="AQ438" s="22">
        <v>5.73</v>
      </c>
      <c r="AR438" s="22"/>
      <c r="AS438" s="22"/>
      <c r="AT438" s="22">
        <v>0.26</v>
      </c>
      <c r="AU438" s="22"/>
      <c r="AV438" s="22"/>
      <c r="AW438" s="22"/>
      <c r="AX438" s="22"/>
      <c r="AY438" s="22"/>
      <c r="AZ438" s="22"/>
      <c r="BA438" s="22"/>
      <c r="BB438" s="22"/>
    </row>
    <row r="439" spans="1:54" ht="14.25">
      <c r="A439" s="21">
        <v>342</v>
      </c>
      <c r="B439" s="69" t="s">
        <v>32</v>
      </c>
      <c r="C439" s="69"/>
      <c r="D439" s="21">
        <v>200</v>
      </c>
      <c r="E439" s="21"/>
      <c r="F439" s="21"/>
      <c r="G439" s="21"/>
      <c r="H439" s="21">
        <v>200</v>
      </c>
      <c r="I439" s="21"/>
      <c r="J439" s="21"/>
      <c r="K439" s="21"/>
      <c r="L439" s="21">
        <v>1</v>
      </c>
      <c r="M439" s="21"/>
      <c r="N439" s="21"/>
      <c r="O439" s="21"/>
      <c r="P439" s="21"/>
      <c r="Q439" s="21">
        <v>0.06</v>
      </c>
      <c r="R439" s="21"/>
      <c r="S439" s="21"/>
      <c r="T439" s="21"/>
      <c r="U439" s="21"/>
      <c r="V439" s="21">
        <v>27.5</v>
      </c>
      <c r="W439" s="21"/>
      <c r="X439" s="21"/>
      <c r="Y439" s="22">
        <v>110</v>
      </c>
      <c r="Z439" s="21"/>
      <c r="AA439" s="21"/>
      <c r="AB439" s="21"/>
      <c r="AC439" s="21"/>
      <c r="AD439" s="21">
        <v>0</v>
      </c>
      <c r="AE439" s="21"/>
      <c r="AF439" s="21"/>
      <c r="AG439" s="21">
        <v>0.32</v>
      </c>
      <c r="AH439" s="21"/>
      <c r="AI439" s="21"/>
      <c r="AJ439" s="21"/>
      <c r="AK439" s="21">
        <v>2.2</v>
      </c>
      <c r="AL439" s="21"/>
      <c r="AM439" s="21">
        <v>0.22</v>
      </c>
      <c r="AN439" s="21"/>
      <c r="AO439" s="21"/>
      <c r="AP439" s="21"/>
      <c r="AQ439" s="22">
        <v>28.7</v>
      </c>
      <c r="AR439" s="21"/>
      <c r="AS439" s="21"/>
      <c r="AT439" s="21">
        <v>0.62</v>
      </c>
      <c r="AU439" s="21"/>
      <c r="AV439" s="21"/>
      <c r="AW439" s="21"/>
      <c r="AX439" s="21">
        <v>8</v>
      </c>
      <c r="AY439" s="21"/>
      <c r="AZ439" s="21"/>
      <c r="BA439" s="21"/>
      <c r="BB439" s="21"/>
    </row>
    <row r="440" spans="1:54" ht="14.25">
      <c r="A440" s="21"/>
      <c r="B440" s="69" t="s">
        <v>33</v>
      </c>
      <c r="C440" s="69"/>
      <c r="D440" s="21">
        <v>60</v>
      </c>
      <c r="E440" s="21"/>
      <c r="F440" s="21"/>
      <c r="G440" s="21"/>
      <c r="H440" s="21">
        <v>60</v>
      </c>
      <c r="I440" s="21"/>
      <c r="J440" s="21"/>
      <c r="K440" s="21"/>
      <c r="L440" s="21">
        <v>5.33</v>
      </c>
      <c r="M440" s="21"/>
      <c r="N440" s="21"/>
      <c r="O440" s="21"/>
      <c r="P440" s="21"/>
      <c r="Q440" s="21">
        <v>2.26</v>
      </c>
      <c r="R440" s="21"/>
      <c r="S440" s="21"/>
      <c r="T440" s="21"/>
      <c r="U440" s="21"/>
      <c r="V440" s="21">
        <v>21.77</v>
      </c>
      <c r="W440" s="21"/>
      <c r="X440" s="21"/>
      <c r="Y440" s="22">
        <v>137</v>
      </c>
      <c r="Z440" s="21"/>
      <c r="AA440" s="21"/>
      <c r="AB440" s="21"/>
      <c r="AC440" s="21"/>
      <c r="AD440" s="21">
        <v>0.205</v>
      </c>
      <c r="AE440" s="21"/>
      <c r="AF440" s="21"/>
      <c r="AG440" s="21">
        <v>0.1</v>
      </c>
      <c r="AH440" s="21"/>
      <c r="AI440" s="21"/>
      <c r="AJ440" s="21"/>
      <c r="AK440" s="21"/>
      <c r="AL440" s="21"/>
      <c r="AM440" s="21">
        <v>0.085</v>
      </c>
      <c r="AN440" s="21"/>
      <c r="AO440" s="21"/>
      <c r="AP440" s="21"/>
      <c r="AQ440" s="22">
        <v>62.5</v>
      </c>
      <c r="AR440" s="21"/>
      <c r="AS440" s="21"/>
      <c r="AT440" s="21">
        <v>1.8</v>
      </c>
      <c r="AU440" s="21"/>
      <c r="AV440" s="21"/>
      <c r="AW440" s="21"/>
      <c r="AX440" s="21">
        <v>41</v>
      </c>
      <c r="AY440" s="21"/>
      <c r="AZ440" s="21"/>
      <c r="BA440" s="21"/>
      <c r="BB440" s="21">
        <v>129</v>
      </c>
    </row>
    <row r="441" spans="1:54" ht="14.25">
      <c r="A441" s="80"/>
      <c r="B441" s="69" t="s">
        <v>27</v>
      </c>
      <c r="C441" s="69"/>
      <c r="D441" s="21"/>
      <c r="E441" s="21"/>
      <c r="F441" s="21"/>
      <c r="G441" s="21"/>
      <c r="H441" s="21"/>
      <c r="I441" s="21"/>
      <c r="J441" s="21"/>
      <c r="K441" s="21"/>
      <c r="L441" s="21">
        <f>SUM(L432,L434,L436,L439,L440)</f>
        <v>28.270000000000003</v>
      </c>
      <c r="M441" s="21">
        <f aca="true" t="shared" si="87" ref="M441:BB441">SUM(M432,M434,M436,M439,M440)</f>
        <v>0</v>
      </c>
      <c r="N441" s="21">
        <f t="shared" si="87"/>
        <v>0</v>
      </c>
      <c r="O441" s="21">
        <f t="shared" si="87"/>
        <v>0</v>
      </c>
      <c r="P441" s="21">
        <f t="shared" si="87"/>
        <v>0</v>
      </c>
      <c r="Q441" s="21">
        <f t="shared" si="87"/>
        <v>13.370000000000001</v>
      </c>
      <c r="R441" s="21">
        <f t="shared" si="87"/>
        <v>0</v>
      </c>
      <c r="S441" s="21">
        <f t="shared" si="87"/>
        <v>0</v>
      </c>
      <c r="T441" s="21">
        <f t="shared" si="87"/>
        <v>0</v>
      </c>
      <c r="U441" s="21">
        <f t="shared" si="87"/>
        <v>0</v>
      </c>
      <c r="V441" s="21">
        <f t="shared" si="87"/>
        <v>95.52999999999999</v>
      </c>
      <c r="W441" s="21">
        <f t="shared" si="87"/>
        <v>0</v>
      </c>
      <c r="X441" s="21">
        <f t="shared" si="87"/>
        <v>0</v>
      </c>
      <c r="Y441" s="21">
        <f t="shared" si="87"/>
        <v>637.91</v>
      </c>
      <c r="Z441" s="21">
        <f t="shared" si="87"/>
        <v>0</v>
      </c>
      <c r="AA441" s="21">
        <f t="shared" si="87"/>
        <v>0</v>
      </c>
      <c r="AB441" s="21">
        <f t="shared" si="87"/>
        <v>0</v>
      </c>
      <c r="AC441" s="21">
        <f t="shared" si="87"/>
        <v>0</v>
      </c>
      <c r="AD441" s="21">
        <f t="shared" si="87"/>
        <v>0.711</v>
      </c>
      <c r="AE441" s="21">
        <f t="shared" si="87"/>
        <v>0</v>
      </c>
      <c r="AF441" s="21">
        <f t="shared" si="87"/>
        <v>0</v>
      </c>
      <c r="AG441" s="21">
        <f t="shared" si="87"/>
        <v>14.76</v>
      </c>
      <c r="AH441" s="21">
        <f t="shared" si="87"/>
        <v>0</v>
      </c>
      <c r="AI441" s="21">
        <f t="shared" si="87"/>
        <v>0</v>
      </c>
      <c r="AJ441" s="21">
        <f t="shared" si="87"/>
        <v>0</v>
      </c>
      <c r="AK441" s="21">
        <f t="shared" si="87"/>
        <v>912.1200000000001</v>
      </c>
      <c r="AL441" s="21">
        <f t="shared" si="87"/>
        <v>0</v>
      </c>
      <c r="AM441" s="21">
        <f t="shared" si="87"/>
        <v>3.248</v>
      </c>
      <c r="AN441" s="21">
        <f t="shared" si="87"/>
        <v>0</v>
      </c>
      <c r="AO441" s="21">
        <f t="shared" si="87"/>
        <v>0</v>
      </c>
      <c r="AP441" s="21">
        <f t="shared" si="87"/>
        <v>0</v>
      </c>
      <c r="AQ441" s="21">
        <f t="shared" si="87"/>
        <v>250.95</v>
      </c>
      <c r="AR441" s="21">
        <f t="shared" si="87"/>
        <v>0</v>
      </c>
      <c r="AS441" s="21">
        <f t="shared" si="87"/>
        <v>0</v>
      </c>
      <c r="AT441" s="21">
        <f t="shared" si="87"/>
        <v>8.676</v>
      </c>
      <c r="AU441" s="21">
        <f t="shared" si="87"/>
        <v>0</v>
      </c>
      <c r="AV441" s="21">
        <f t="shared" si="87"/>
        <v>0</v>
      </c>
      <c r="AW441" s="21">
        <f t="shared" si="87"/>
        <v>0</v>
      </c>
      <c r="AX441" s="21">
        <f t="shared" si="87"/>
        <v>123.25</v>
      </c>
      <c r="AY441" s="21">
        <f t="shared" si="87"/>
        <v>0</v>
      </c>
      <c r="AZ441" s="21">
        <f t="shared" si="87"/>
        <v>0</v>
      </c>
      <c r="BA441" s="21">
        <f t="shared" si="87"/>
        <v>0</v>
      </c>
      <c r="BB441" s="21">
        <f t="shared" si="87"/>
        <v>330.376</v>
      </c>
    </row>
    <row r="442" spans="1:54" ht="14.25">
      <c r="A442" s="81"/>
      <c r="B442" s="69"/>
      <c r="C442" s="69"/>
      <c r="D442" s="21"/>
      <c r="E442" s="21"/>
      <c r="F442" s="21"/>
      <c r="G442" s="21"/>
      <c r="H442" s="21"/>
      <c r="I442" s="21"/>
      <c r="J442" s="21"/>
      <c r="K442" s="21"/>
      <c r="L442" s="21">
        <f>SUM(L433,L435,L437,L439,L440)</f>
        <v>31.840000000000003</v>
      </c>
      <c r="M442" s="21">
        <f aca="true" t="shared" si="88" ref="M442:BB442">SUM(M433,M435,M437,M439,M440)</f>
        <v>0</v>
      </c>
      <c r="N442" s="21">
        <f t="shared" si="88"/>
        <v>0</v>
      </c>
      <c r="O442" s="21">
        <f t="shared" si="88"/>
        <v>0</v>
      </c>
      <c r="P442" s="21">
        <f t="shared" si="88"/>
        <v>0</v>
      </c>
      <c r="Q442" s="21">
        <f t="shared" si="88"/>
        <v>17.15</v>
      </c>
      <c r="R442" s="21">
        <f t="shared" si="88"/>
        <v>0</v>
      </c>
      <c r="S442" s="21">
        <f t="shared" si="88"/>
        <v>0</v>
      </c>
      <c r="T442" s="21">
        <f t="shared" si="88"/>
        <v>0</v>
      </c>
      <c r="U442" s="21">
        <f t="shared" si="88"/>
        <v>0</v>
      </c>
      <c r="V442" s="21">
        <f t="shared" si="88"/>
        <v>103.36</v>
      </c>
      <c r="W442" s="21">
        <f t="shared" si="88"/>
        <v>0</v>
      </c>
      <c r="X442" s="21">
        <f t="shared" si="88"/>
        <v>0</v>
      </c>
      <c r="Y442" s="21">
        <f t="shared" si="88"/>
        <v>721.8</v>
      </c>
      <c r="Z442" s="21">
        <f t="shared" si="88"/>
        <v>0</v>
      </c>
      <c r="AA442" s="21">
        <f t="shared" si="88"/>
        <v>0</v>
      </c>
      <c r="AB442" s="21">
        <f t="shared" si="88"/>
        <v>0</v>
      </c>
      <c r="AC442" s="21">
        <f t="shared" si="88"/>
        <v>0</v>
      </c>
      <c r="AD442" s="21">
        <f t="shared" si="88"/>
        <v>0.8099999999999999</v>
      </c>
      <c r="AE442" s="21">
        <f t="shared" si="88"/>
        <v>0</v>
      </c>
      <c r="AF442" s="21">
        <f t="shared" si="88"/>
        <v>0</v>
      </c>
      <c r="AG442" s="21">
        <f t="shared" si="88"/>
        <v>22.53</v>
      </c>
      <c r="AH442" s="21">
        <f t="shared" si="88"/>
        <v>0</v>
      </c>
      <c r="AI442" s="21">
        <f t="shared" si="88"/>
        <v>0</v>
      </c>
      <c r="AJ442" s="21">
        <f t="shared" si="88"/>
        <v>0</v>
      </c>
      <c r="AK442" s="21">
        <f t="shared" si="88"/>
        <v>1168</v>
      </c>
      <c r="AL442" s="21">
        <f t="shared" si="88"/>
        <v>0</v>
      </c>
      <c r="AM442" s="21">
        <f t="shared" si="88"/>
        <v>3.853</v>
      </c>
      <c r="AN442" s="21">
        <f t="shared" si="88"/>
        <v>0</v>
      </c>
      <c r="AO442" s="21">
        <f t="shared" si="88"/>
        <v>0</v>
      </c>
      <c r="AP442" s="21">
        <f t="shared" si="88"/>
        <v>0</v>
      </c>
      <c r="AQ442" s="21">
        <f t="shared" si="88"/>
        <v>278.95</v>
      </c>
      <c r="AR442" s="21">
        <f t="shared" si="88"/>
        <v>0</v>
      </c>
      <c r="AS442" s="21">
        <f t="shared" si="88"/>
        <v>0</v>
      </c>
      <c r="AT442" s="21">
        <f t="shared" si="88"/>
        <v>9.790000000000001</v>
      </c>
      <c r="AU442" s="21">
        <f t="shared" si="88"/>
        <v>0</v>
      </c>
      <c r="AV442" s="21">
        <f t="shared" si="88"/>
        <v>0</v>
      </c>
      <c r="AW442" s="21">
        <f t="shared" si="88"/>
        <v>0</v>
      </c>
      <c r="AX442" s="21">
        <f t="shared" si="88"/>
        <v>139.7</v>
      </c>
      <c r="AY442" s="21">
        <f t="shared" si="88"/>
        <v>0</v>
      </c>
      <c r="AZ442" s="21">
        <f t="shared" si="88"/>
        <v>0</v>
      </c>
      <c r="BA442" s="21">
        <f t="shared" si="88"/>
        <v>0</v>
      </c>
      <c r="BB442" s="21">
        <f t="shared" si="88"/>
        <v>366.117</v>
      </c>
    </row>
    <row r="443" spans="1:54" ht="14.25">
      <c r="A443" s="73" t="s">
        <v>35</v>
      </c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</row>
    <row r="444" spans="1:54" ht="14.25">
      <c r="A444" s="21">
        <v>278</v>
      </c>
      <c r="B444" s="69" t="s">
        <v>36</v>
      </c>
      <c r="C444" s="69"/>
      <c r="D444" s="21">
        <v>200</v>
      </c>
      <c r="E444" s="21"/>
      <c r="F444" s="21"/>
      <c r="G444" s="21"/>
      <c r="H444" s="21">
        <v>200</v>
      </c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>
        <v>25.4</v>
      </c>
      <c r="W444" s="21"/>
      <c r="X444" s="21"/>
      <c r="Y444" s="22">
        <v>106</v>
      </c>
      <c r="Z444" s="21"/>
      <c r="AA444" s="21"/>
      <c r="AB444" s="21"/>
      <c r="AC444" s="21"/>
      <c r="AD444" s="21">
        <v>0.05</v>
      </c>
      <c r="AE444" s="21"/>
      <c r="AF444" s="21"/>
      <c r="AG444" s="21">
        <v>50</v>
      </c>
      <c r="AH444" s="21"/>
      <c r="AI444" s="21"/>
      <c r="AJ444" s="21"/>
      <c r="AK444" s="21">
        <v>14.7</v>
      </c>
      <c r="AL444" s="21"/>
      <c r="AM444" s="21">
        <v>0.2</v>
      </c>
      <c r="AN444" s="21"/>
      <c r="AO444" s="21"/>
      <c r="AP444" s="21"/>
      <c r="AQ444" s="22">
        <v>16</v>
      </c>
      <c r="AR444" s="21"/>
      <c r="AS444" s="21"/>
      <c r="AT444" s="21">
        <v>0.54</v>
      </c>
      <c r="AU444" s="21"/>
      <c r="AV444" s="21"/>
      <c r="AW444" s="21"/>
      <c r="AX444" s="21">
        <v>5.98</v>
      </c>
      <c r="AY444" s="21"/>
      <c r="AZ444" s="21"/>
      <c r="BA444" s="21"/>
      <c r="BB444" s="21">
        <v>6.9</v>
      </c>
    </row>
    <row r="445" spans="1:54" ht="14.25">
      <c r="A445" s="21"/>
      <c r="B445" s="69" t="s">
        <v>37</v>
      </c>
      <c r="C445" s="69"/>
      <c r="D445" s="21">
        <v>200</v>
      </c>
      <c r="E445" s="21"/>
      <c r="F445" s="21"/>
      <c r="G445" s="21"/>
      <c r="H445" s="21">
        <v>200</v>
      </c>
      <c r="I445" s="21"/>
      <c r="J445" s="21"/>
      <c r="K445" s="21"/>
      <c r="L445" s="21">
        <v>3</v>
      </c>
      <c r="M445" s="21"/>
      <c r="N445" s="21"/>
      <c r="O445" s="21"/>
      <c r="P445" s="21"/>
      <c r="Q445" s="21">
        <v>0.2</v>
      </c>
      <c r="R445" s="21"/>
      <c r="S445" s="21"/>
      <c r="T445" s="21"/>
      <c r="U445" s="21"/>
      <c r="V445" s="21">
        <v>43.6</v>
      </c>
      <c r="W445" s="21"/>
      <c r="X445" s="21"/>
      <c r="Y445" s="22">
        <v>118</v>
      </c>
      <c r="Z445" s="21"/>
      <c r="AA445" s="21"/>
      <c r="AB445" s="21"/>
      <c r="AC445" s="21"/>
      <c r="AD445" s="21">
        <v>0.08</v>
      </c>
      <c r="AE445" s="21"/>
      <c r="AF445" s="21"/>
      <c r="AG445" s="21">
        <v>20</v>
      </c>
      <c r="AH445" s="21"/>
      <c r="AI445" s="21"/>
      <c r="AJ445" s="21"/>
      <c r="AK445" s="21">
        <v>5</v>
      </c>
      <c r="AL445" s="21"/>
      <c r="AM445" s="21">
        <v>0.2</v>
      </c>
      <c r="AN445" s="21"/>
      <c r="AO445" s="21"/>
      <c r="AP445" s="21"/>
      <c r="AQ445" s="22">
        <v>16</v>
      </c>
      <c r="AR445" s="21"/>
      <c r="AS445" s="21"/>
      <c r="AT445" s="21">
        <v>1200</v>
      </c>
      <c r="AU445" s="21"/>
      <c r="AV445" s="21"/>
      <c r="AW445" s="21"/>
      <c r="AX445" s="21">
        <v>9</v>
      </c>
      <c r="AY445" s="21"/>
      <c r="AZ445" s="21"/>
      <c r="BA445" s="21"/>
      <c r="BB445" s="21">
        <v>11</v>
      </c>
    </row>
    <row r="446" spans="1:54" ht="14.25">
      <c r="A446" s="21"/>
      <c r="B446" s="69" t="s">
        <v>72</v>
      </c>
      <c r="C446" s="69"/>
      <c r="D446" s="22">
        <v>50</v>
      </c>
      <c r="E446" s="22"/>
      <c r="F446" s="22"/>
      <c r="G446" s="22"/>
      <c r="H446" s="22">
        <v>50</v>
      </c>
      <c r="I446" s="22"/>
      <c r="J446" s="22"/>
      <c r="K446" s="22"/>
      <c r="L446" s="22">
        <v>3.4</v>
      </c>
      <c r="M446" s="22"/>
      <c r="N446" s="22"/>
      <c r="O446" s="22"/>
      <c r="P446" s="22"/>
      <c r="Q446" s="22">
        <v>30.2</v>
      </c>
      <c r="R446" s="22"/>
      <c r="S446" s="22"/>
      <c r="T446" s="22"/>
      <c r="U446" s="22"/>
      <c r="V446" s="22">
        <v>64</v>
      </c>
      <c r="W446" s="22"/>
      <c r="X446" s="22"/>
      <c r="Y446" s="22">
        <v>538</v>
      </c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</row>
    <row r="447" spans="1:54" ht="14.25">
      <c r="A447" s="21"/>
      <c r="B447" s="69" t="s">
        <v>58</v>
      </c>
      <c r="C447" s="69"/>
      <c r="D447" s="21">
        <v>50</v>
      </c>
      <c r="E447" s="21"/>
      <c r="F447" s="21"/>
      <c r="G447" s="21"/>
      <c r="H447" s="21">
        <v>50</v>
      </c>
      <c r="I447" s="21"/>
      <c r="J447" s="21"/>
      <c r="K447" s="21"/>
      <c r="L447" s="21">
        <v>2.75</v>
      </c>
      <c r="M447" s="21"/>
      <c r="N447" s="21"/>
      <c r="O447" s="21"/>
      <c r="P447" s="21"/>
      <c r="Q447" s="21">
        <v>16.2</v>
      </c>
      <c r="R447" s="21"/>
      <c r="S447" s="21"/>
      <c r="T447" s="21"/>
      <c r="U447" s="21"/>
      <c r="V447" s="21">
        <v>28.05</v>
      </c>
      <c r="W447" s="21"/>
      <c r="X447" s="21"/>
      <c r="Y447" s="22">
        <v>267.5</v>
      </c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2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</row>
    <row r="448" spans="1:54" ht="14.25">
      <c r="A448" s="21"/>
      <c r="B448" s="69" t="s">
        <v>38</v>
      </c>
      <c r="C448" s="69"/>
      <c r="D448" s="21"/>
      <c r="E448" s="21"/>
      <c r="F448" s="21"/>
      <c r="G448" s="21"/>
      <c r="H448" s="21"/>
      <c r="I448" s="21"/>
      <c r="J448" s="21"/>
      <c r="K448" s="21"/>
      <c r="L448" s="21">
        <f aca="true" t="shared" si="89" ref="L448:BB448">SUM(L444,L445)</f>
        <v>3</v>
      </c>
      <c r="M448" s="21">
        <f t="shared" si="89"/>
        <v>0</v>
      </c>
      <c r="N448" s="21">
        <f t="shared" si="89"/>
        <v>0</v>
      </c>
      <c r="O448" s="21">
        <f t="shared" si="89"/>
        <v>0</v>
      </c>
      <c r="P448" s="21">
        <f t="shared" si="89"/>
        <v>0</v>
      </c>
      <c r="Q448" s="21">
        <f t="shared" si="89"/>
        <v>0.2</v>
      </c>
      <c r="R448" s="21">
        <f t="shared" si="89"/>
        <v>0</v>
      </c>
      <c r="S448" s="21">
        <f t="shared" si="89"/>
        <v>0</v>
      </c>
      <c r="T448" s="21">
        <f t="shared" si="89"/>
        <v>0</v>
      </c>
      <c r="U448" s="21">
        <f t="shared" si="89"/>
        <v>0</v>
      </c>
      <c r="V448" s="21">
        <f t="shared" si="89"/>
        <v>69</v>
      </c>
      <c r="W448" s="21">
        <f t="shared" si="89"/>
        <v>0</v>
      </c>
      <c r="X448" s="21">
        <f t="shared" si="89"/>
        <v>0</v>
      </c>
      <c r="Y448" s="21">
        <f t="shared" si="89"/>
        <v>224</v>
      </c>
      <c r="Z448" s="21">
        <f t="shared" si="89"/>
        <v>0</v>
      </c>
      <c r="AA448" s="21">
        <f t="shared" si="89"/>
        <v>0</v>
      </c>
      <c r="AB448" s="21">
        <f t="shared" si="89"/>
        <v>0</v>
      </c>
      <c r="AC448" s="21">
        <f t="shared" si="89"/>
        <v>0</v>
      </c>
      <c r="AD448" s="21">
        <f t="shared" si="89"/>
        <v>0.13</v>
      </c>
      <c r="AE448" s="21">
        <f t="shared" si="89"/>
        <v>0</v>
      </c>
      <c r="AF448" s="21">
        <f t="shared" si="89"/>
        <v>0</v>
      </c>
      <c r="AG448" s="21">
        <f t="shared" si="89"/>
        <v>70</v>
      </c>
      <c r="AH448" s="21">
        <f t="shared" si="89"/>
        <v>0</v>
      </c>
      <c r="AI448" s="21">
        <f t="shared" si="89"/>
        <v>0</v>
      </c>
      <c r="AJ448" s="21">
        <f t="shared" si="89"/>
        <v>0</v>
      </c>
      <c r="AK448" s="21">
        <f t="shared" si="89"/>
        <v>19.7</v>
      </c>
      <c r="AL448" s="21">
        <f t="shared" si="89"/>
        <v>0</v>
      </c>
      <c r="AM448" s="21">
        <f t="shared" si="89"/>
        <v>0.4</v>
      </c>
      <c r="AN448" s="21">
        <f t="shared" si="89"/>
        <v>0</v>
      </c>
      <c r="AO448" s="21">
        <f t="shared" si="89"/>
        <v>0</v>
      </c>
      <c r="AP448" s="21">
        <f t="shared" si="89"/>
        <v>0</v>
      </c>
      <c r="AQ448" s="21">
        <f t="shared" si="89"/>
        <v>32</v>
      </c>
      <c r="AR448" s="21">
        <f t="shared" si="89"/>
        <v>0</v>
      </c>
      <c r="AS448" s="21">
        <f t="shared" si="89"/>
        <v>0</v>
      </c>
      <c r="AT448" s="21">
        <f t="shared" si="89"/>
        <v>1200.54</v>
      </c>
      <c r="AU448" s="21">
        <f t="shared" si="89"/>
        <v>0</v>
      </c>
      <c r="AV448" s="21">
        <f t="shared" si="89"/>
        <v>0</v>
      </c>
      <c r="AW448" s="21">
        <f t="shared" si="89"/>
        <v>0</v>
      </c>
      <c r="AX448" s="21">
        <f t="shared" si="89"/>
        <v>14.98</v>
      </c>
      <c r="AY448" s="21">
        <f t="shared" si="89"/>
        <v>0</v>
      </c>
      <c r="AZ448" s="21">
        <f t="shared" si="89"/>
        <v>0</v>
      </c>
      <c r="BA448" s="21">
        <f t="shared" si="89"/>
        <v>0</v>
      </c>
      <c r="BB448" s="21">
        <f t="shared" si="89"/>
        <v>17.9</v>
      </c>
    </row>
    <row r="449" spans="1:54" ht="14.25">
      <c r="A449" s="69"/>
      <c r="B449" s="70" t="s">
        <v>39</v>
      </c>
      <c r="C449" s="70"/>
      <c r="D449" s="40"/>
      <c r="E449" s="40"/>
      <c r="F449" s="40"/>
      <c r="G449" s="40"/>
      <c r="H449" s="40"/>
      <c r="I449" s="40"/>
      <c r="J449" s="40"/>
      <c r="K449" s="40"/>
      <c r="L449" s="40">
        <f aca="true" t="shared" si="90" ref="L449:BB449">SUM(L429,L441,L448)</f>
        <v>43.52</v>
      </c>
      <c r="M449" s="40">
        <f t="shared" si="90"/>
        <v>0</v>
      </c>
      <c r="N449" s="40">
        <f t="shared" si="90"/>
        <v>0</v>
      </c>
      <c r="O449" s="40">
        <f t="shared" si="90"/>
        <v>0</v>
      </c>
      <c r="P449" s="40">
        <f t="shared" si="90"/>
        <v>0</v>
      </c>
      <c r="Q449" s="40">
        <f t="shared" si="90"/>
        <v>27.86</v>
      </c>
      <c r="R449" s="40">
        <f t="shared" si="90"/>
        <v>0</v>
      </c>
      <c r="S449" s="40">
        <f t="shared" si="90"/>
        <v>0</v>
      </c>
      <c r="T449" s="40">
        <f t="shared" si="90"/>
        <v>0</v>
      </c>
      <c r="U449" s="40">
        <f t="shared" si="90"/>
        <v>0</v>
      </c>
      <c r="V449" s="40">
        <f t="shared" si="90"/>
        <v>224.37</v>
      </c>
      <c r="W449" s="40">
        <f t="shared" si="90"/>
        <v>0</v>
      </c>
      <c r="X449" s="40">
        <f t="shared" si="90"/>
        <v>0</v>
      </c>
      <c r="Y449" s="40">
        <f t="shared" si="90"/>
        <v>1273.9099999999999</v>
      </c>
      <c r="Z449" s="40">
        <f t="shared" si="90"/>
        <v>0</v>
      </c>
      <c r="AA449" s="40">
        <f t="shared" si="90"/>
        <v>0</v>
      </c>
      <c r="AB449" s="40">
        <f t="shared" si="90"/>
        <v>0</v>
      </c>
      <c r="AC449" s="40">
        <f t="shared" si="90"/>
        <v>0</v>
      </c>
      <c r="AD449" s="40">
        <f t="shared" si="90"/>
        <v>1.059</v>
      </c>
      <c r="AE449" s="40">
        <f t="shared" si="90"/>
        <v>0</v>
      </c>
      <c r="AF449" s="40">
        <f t="shared" si="90"/>
        <v>0</v>
      </c>
      <c r="AG449" s="40">
        <f t="shared" si="90"/>
        <v>136.21</v>
      </c>
      <c r="AH449" s="40">
        <f t="shared" si="90"/>
        <v>0</v>
      </c>
      <c r="AI449" s="40">
        <f t="shared" si="90"/>
        <v>0</v>
      </c>
      <c r="AJ449" s="40">
        <f t="shared" si="90"/>
        <v>0</v>
      </c>
      <c r="AK449" s="40">
        <f t="shared" si="90"/>
        <v>1056.0200000000002</v>
      </c>
      <c r="AL449" s="40">
        <f t="shared" si="90"/>
        <v>0</v>
      </c>
      <c r="AM449" s="40">
        <f t="shared" si="90"/>
        <v>5.023000000000001</v>
      </c>
      <c r="AN449" s="40">
        <f t="shared" si="90"/>
        <v>0</v>
      </c>
      <c r="AO449" s="40">
        <f t="shared" si="90"/>
        <v>0</v>
      </c>
      <c r="AP449" s="40">
        <f t="shared" si="90"/>
        <v>0</v>
      </c>
      <c r="AQ449" s="40">
        <f t="shared" si="90"/>
        <v>549.9300000000001</v>
      </c>
      <c r="AR449" s="40">
        <f t="shared" si="90"/>
        <v>0</v>
      </c>
      <c r="AS449" s="40">
        <f t="shared" si="90"/>
        <v>0</v>
      </c>
      <c r="AT449" s="40">
        <f t="shared" si="90"/>
        <v>1210.606</v>
      </c>
      <c r="AU449" s="40">
        <f t="shared" si="90"/>
        <v>0</v>
      </c>
      <c r="AV449" s="40">
        <f t="shared" si="90"/>
        <v>0</v>
      </c>
      <c r="AW449" s="40">
        <f t="shared" si="90"/>
        <v>0</v>
      </c>
      <c r="AX449" s="40">
        <f t="shared" si="90"/>
        <v>262.45</v>
      </c>
      <c r="AY449" s="40">
        <f t="shared" si="90"/>
        <v>0</v>
      </c>
      <c r="AZ449" s="40">
        <f t="shared" si="90"/>
        <v>0</v>
      </c>
      <c r="BA449" s="40">
        <f t="shared" si="90"/>
        <v>0</v>
      </c>
      <c r="BB449" s="40">
        <f t="shared" si="90"/>
        <v>706.0759999999999</v>
      </c>
    </row>
    <row r="450" spans="1:54" ht="14.25">
      <c r="A450" s="69"/>
      <c r="B450" s="70"/>
      <c r="C450" s="70"/>
      <c r="D450" s="40"/>
      <c r="E450" s="40"/>
      <c r="F450" s="40"/>
      <c r="G450" s="40"/>
      <c r="H450" s="40"/>
      <c r="I450" s="40"/>
      <c r="J450" s="40"/>
      <c r="K450" s="40"/>
      <c r="L450" s="40">
        <f aca="true" t="shared" si="91" ref="L450:BB450">SUM(L430,L442,L448)</f>
        <v>59.97</v>
      </c>
      <c r="M450" s="40">
        <f t="shared" si="91"/>
        <v>0</v>
      </c>
      <c r="N450" s="40">
        <f t="shared" si="91"/>
        <v>0</v>
      </c>
      <c r="O450" s="40">
        <f t="shared" si="91"/>
        <v>0</v>
      </c>
      <c r="P450" s="40">
        <f t="shared" si="91"/>
        <v>0</v>
      </c>
      <c r="Q450" s="40">
        <f t="shared" si="91"/>
        <v>36.96</v>
      </c>
      <c r="R450" s="40">
        <f t="shared" si="91"/>
        <v>0</v>
      </c>
      <c r="S450" s="40">
        <f t="shared" si="91"/>
        <v>0</v>
      </c>
      <c r="T450" s="40">
        <f t="shared" si="91"/>
        <v>0</v>
      </c>
      <c r="U450" s="40">
        <f t="shared" si="91"/>
        <v>0</v>
      </c>
      <c r="V450" s="40">
        <f t="shared" si="91"/>
        <v>267.38</v>
      </c>
      <c r="W450" s="40">
        <f t="shared" si="91"/>
        <v>0</v>
      </c>
      <c r="X450" s="40">
        <f t="shared" si="91"/>
        <v>0</v>
      </c>
      <c r="Y450" s="40">
        <f t="shared" si="91"/>
        <v>1793.9</v>
      </c>
      <c r="Z450" s="40">
        <f t="shared" si="91"/>
        <v>0</v>
      </c>
      <c r="AA450" s="40">
        <f t="shared" si="91"/>
        <v>0</v>
      </c>
      <c r="AB450" s="40">
        <f t="shared" si="91"/>
        <v>0</v>
      </c>
      <c r="AC450" s="40">
        <f t="shared" si="91"/>
        <v>0</v>
      </c>
      <c r="AD450" s="40">
        <f t="shared" si="91"/>
        <v>1.3860000000000001</v>
      </c>
      <c r="AE450" s="40">
        <f t="shared" si="91"/>
        <v>0</v>
      </c>
      <c r="AF450" s="40">
        <f t="shared" si="91"/>
        <v>0</v>
      </c>
      <c r="AG450" s="40">
        <f t="shared" si="91"/>
        <v>195.48000000000002</v>
      </c>
      <c r="AH450" s="40">
        <f t="shared" si="91"/>
        <v>0</v>
      </c>
      <c r="AI450" s="40">
        <f t="shared" si="91"/>
        <v>0</v>
      </c>
      <c r="AJ450" s="40">
        <f t="shared" si="91"/>
        <v>0</v>
      </c>
      <c r="AK450" s="40">
        <f t="shared" si="91"/>
        <v>1436.1000000000001</v>
      </c>
      <c r="AL450" s="40">
        <f t="shared" si="91"/>
        <v>0</v>
      </c>
      <c r="AM450" s="40">
        <f t="shared" si="91"/>
        <v>7.003</v>
      </c>
      <c r="AN450" s="40">
        <f t="shared" si="91"/>
        <v>0</v>
      </c>
      <c r="AO450" s="40">
        <f t="shared" si="91"/>
        <v>0</v>
      </c>
      <c r="AP450" s="40">
        <f t="shared" si="91"/>
        <v>0</v>
      </c>
      <c r="AQ450" s="40">
        <f t="shared" si="91"/>
        <v>857.56</v>
      </c>
      <c r="AR450" s="40">
        <f t="shared" si="91"/>
        <v>0</v>
      </c>
      <c r="AS450" s="40">
        <f t="shared" si="91"/>
        <v>0</v>
      </c>
      <c r="AT450" s="40">
        <f t="shared" si="91"/>
        <v>1213.19</v>
      </c>
      <c r="AU450" s="40">
        <f t="shared" si="91"/>
        <v>0</v>
      </c>
      <c r="AV450" s="40">
        <f t="shared" si="91"/>
        <v>0</v>
      </c>
      <c r="AW450" s="40">
        <f t="shared" si="91"/>
        <v>0</v>
      </c>
      <c r="AX450" s="40">
        <f t="shared" si="91"/>
        <v>403.12</v>
      </c>
      <c r="AY450" s="40">
        <f t="shared" si="91"/>
        <v>0</v>
      </c>
      <c r="AZ450" s="40">
        <f t="shared" si="91"/>
        <v>0</v>
      </c>
      <c r="BA450" s="40">
        <f t="shared" si="91"/>
        <v>0</v>
      </c>
      <c r="BB450" s="40">
        <f t="shared" si="91"/>
        <v>1099.6170000000002</v>
      </c>
    </row>
    <row r="451" spans="1:54" ht="14.25">
      <c r="A451" s="58"/>
      <c r="B451" s="24"/>
      <c r="C451" s="24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</row>
    <row r="452" spans="1:54" ht="14.25">
      <c r="A452" s="58"/>
      <c r="B452" s="24"/>
      <c r="C452" s="24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</row>
    <row r="453" spans="1:54" ht="14.25">
      <c r="A453" s="58"/>
      <c r="B453" s="24"/>
      <c r="C453" s="24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</row>
    <row r="454" spans="1:54" ht="14.25">
      <c r="A454" s="58"/>
      <c r="B454" s="24"/>
      <c r="C454" s="24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</row>
    <row r="455" spans="1:54" ht="15" thickBot="1">
      <c r="A455" s="62" t="s">
        <v>89</v>
      </c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</row>
    <row r="456" spans="1:54" ht="15" thickBot="1">
      <c r="A456" s="74" t="s">
        <v>1</v>
      </c>
      <c r="B456" s="65" t="s">
        <v>2</v>
      </c>
      <c r="C456" s="76"/>
      <c r="D456" s="60" t="s">
        <v>3</v>
      </c>
      <c r="E456" s="61"/>
      <c r="F456" s="61"/>
      <c r="G456" s="61"/>
      <c r="H456" s="61"/>
      <c r="I456" s="31"/>
      <c r="J456" s="31"/>
      <c r="K456" s="32"/>
      <c r="L456" s="60" t="s">
        <v>4</v>
      </c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30"/>
      <c r="X456" s="33"/>
      <c r="Y456" s="65" t="s">
        <v>5</v>
      </c>
      <c r="Z456" s="34"/>
      <c r="AA456" s="34"/>
      <c r="AB456" s="34"/>
      <c r="AC456" s="28"/>
      <c r="AD456" s="60" t="s">
        <v>6</v>
      </c>
      <c r="AE456" s="61"/>
      <c r="AF456" s="61"/>
      <c r="AG456" s="61"/>
      <c r="AH456" s="61"/>
      <c r="AI456" s="61"/>
      <c r="AJ456" s="61"/>
      <c r="AK456" s="61"/>
      <c r="AL456" s="61"/>
      <c r="AM456" s="61"/>
      <c r="AN456" s="30"/>
      <c r="AO456" s="30"/>
      <c r="AP456" s="33"/>
      <c r="AQ456" s="60" t="s">
        <v>7</v>
      </c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</row>
    <row r="457" spans="1:54" ht="26.25" thickBot="1">
      <c r="A457" s="75"/>
      <c r="B457" s="66"/>
      <c r="C457" s="77"/>
      <c r="D457" s="29" t="s">
        <v>8</v>
      </c>
      <c r="E457" s="30"/>
      <c r="F457" s="30"/>
      <c r="G457" s="33"/>
      <c r="H457" s="29" t="s">
        <v>9</v>
      </c>
      <c r="I457" s="30"/>
      <c r="J457" s="30"/>
      <c r="K457" s="33"/>
      <c r="L457" s="29" t="s">
        <v>10</v>
      </c>
      <c r="M457" s="30"/>
      <c r="N457" s="30"/>
      <c r="O457" s="30"/>
      <c r="P457" s="33"/>
      <c r="Q457" s="29" t="s">
        <v>11</v>
      </c>
      <c r="R457" s="30"/>
      <c r="S457" s="30"/>
      <c r="T457" s="30"/>
      <c r="U457" s="33"/>
      <c r="V457" s="29" t="s">
        <v>12</v>
      </c>
      <c r="W457" s="30"/>
      <c r="X457" s="33"/>
      <c r="Y457" s="66"/>
      <c r="Z457" s="36"/>
      <c r="AA457" s="36"/>
      <c r="AB457" s="36"/>
      <c r="AC457" s="35"/>
      <c r="AD457" s="29" t="s">
        <v>13</v>
      </c>
      <c r="AE457" s="30"/>
      <c r="AF457" s="33"/>
      <c r="AG457" s="29" t="s">
        <v>14</v>
      </c>
      <c r="AH457" s="30"/>
      <c r="AI457" s="30"/>
      <c r="AJ457" s="33"/>
      <c r="AK457" s="29" t="s">
        <v>15</v>
      </c>
      <c r="AL457" s="33"/>
      <c r="AM457" s="29" t="s">
        <v>16</v>
      </c>
      <c r="AN457" s="30"/>
      <c r="AO457" s="30"/>
      <c r="AP457" s="33"/>
      <c r="AQ457" s="29" t="s">
        <v>17</v>
      </c>
      <c r="AR457" s="30"/>
      <c r="AS457" s="33"/>
      <c r="AT457" s="29" t="s">
        <v>18</v>
      </c>
      <c r="AU457" s="30"/>
      <c r="AV457" s="30"/>
      <c r="AW457" s="33"/>
      <c r="AX457" s="29" t="s">
        <v>19</v>
      </c>
      <c r="AY457" s="30"/>
      <c r="AZ457" s="30"/>
      <c r="BA457" s="33"/>
      <c r="BB457" s="29" t="s">
        <v>20</v>
      </c>
    </row>
    <row r="458" spans="1:54" ht="14.25">
      <c r="A458" s="64" t="s">
        <v>21</v>
      </c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</row>
    <row r="459" spans="1:54" ht="14.25">
      <c r="A459" s="69">
        <v>185</v>
      </c>
      <c r="B459" s="69" t="s">
        <v>73</v>
      </c>
      <c r="C459" s="69"/>
      <c r="D459" s="22">
        <v>200</v>
      </c>
      <c r="E459" s="22"/>
      <c r="F459" s="22"/>
      <c r="G459" s="22"/>
      <c r="H459" s="22">
        <v>220</v>
      </c>
      <c r="I459" s="22"/>
      <c r="J459" s="22"/>
      <c r="K459" s="22"/>
      <c r="L459" s="22">
        <v>9.74</v>
      </c>
      <c r="M459" s="22"/>
      <c r="N459" s="22"/>
      <c r="O459" s="22"/>
      <c r="P459" s="22"/>
      <c r="Q459" s="22">
        <v>8.901</v>
      </c>
      <c r="R459" s="22"/>
      <c r="S459" s="22"/>
      <c r="T459" s="22"/>
      <c r="U459" s="22"/>
      <c r="V459" s="22">
        <v>35.65</v>
      </c>
      <c r="W459" s="22"/>
      <c r="X459" s="22"/>
      <c r="Y459" s="22">
        <v>254</v>
      </c>
      <c r="Z459" s="22"/>
      <c r="AA459" s="22"/>
      <c r="AB459" s="22"/>
      <c r="AC459" s="22"/>
      <c r="AD459" s="22">
        <v>0.19</v>
      </c>
      <c r="AE459" s="22"/>
      <c r="AF459" s="22"/>
      <c r="AG459" s="22">
        <v>2.15</v>
      </c>
      <c r="AH459" s="22"/>
      <c r="AI459" s="22"/>
      <c r="AJ459" s="22"/>
      <c r="AK459" s="22">
        <v>0.05</v>
      </c>
      <c r="AL459" s="22"/>
      <c r="AM459" s="22">
        <v>0.41</v>
      </c>
      <c r="AN459" s="22"/>
      <c r="AO459" s="22"/>
      <c r="AP459" s="22"/>
      <c r="AQ459" s="22">
        <v>134.2</v>
      </c>
      <c r="AR459" s="22"/>
      <c r="AS459" s="22"/>
      <c r="AT459" s="22">
        <v>1.224</v>
      </c>
      <c r="AU459" s="22"/>
      <c r="AV459" s="22"/>
      <c r="AW459" s="22"/>
      <c r="AX459" s="22">
        <v>19.02</v>
      </c>
      <c r="AY459" s="22"/>
      <c r="AZ459" s="22"/>
      <c r="BA459" s="22"/>
      <c r="BB459" s="22">
        <v>79.86</v>
      </c>
    </row>
    <row r="460" spans="1:54" ht="14.25">
      <c r="A460" s="69"/>
      <c r="B460" s="69"/>
      <c r="C460" s="69"/>
      <c r="D460" s="22"/>
      <c r="E460" s="22"/>
      <c r="F460" s="22"/>
      <c r="G460" s="22"/>
      <c r="H460" s="22"/>
      <c r="I460" s="22"/>
      <c r="J460" s="22"/>
      <c r="K460" s="22"/>
      <c r="L460" s="22">
        <v>10.4</v>
      </c>
      <c r="M460" s="22"/>
      <c r="N460" s="22"/>
      <c r="O460" s="22"/>
      <c r="P460" s="22"/>
      <c r="Q460" s="22">
        <v>9.781</v>
      </c>
      <c r="R460" s="22"/>
      <c r="S460" s="22"/>
      <c r="T460" s="22"/>
      <c r="U460" s="22"/>
      <c r="V460" s="22">
        <v>39.15</v>
      </c>
      <c r="W460" s="22"/>
      <c r="X460" s="22"/>
      <c r="Y460" s="22">
        <v>278.9</v>
      </c>
      <c r="Z460" s="22"/>
      <c r="AA460" s="22"/>
      <c r="AB460" s="22"/>
      <c r="AC460" s="22"/>
      <c r="AD460" s="22">
        <v>0.203</v>
      </c>
      <c r="AE460" s="22"/>
      <c r="AF460" s="22"/>
      <c r="AG460" s="22">
        <v>2.44</v>
      </c>
      <c r="AH460" s="22"/>
      <c r="AI460" s="22"/>
      <c r="AJ460" s="22"/>
      <c r="AK460" s="22">
        <v>0.05</v>
      </c>
      <c r="AL460" s="22"/>
      <c r="AM460" s="22">
        <v>0.41</v>
      </c>
      <c r="AN460" s="22"/>
      <c r="AO460" s="22"/>
      <c r="AP460" s="22"/>
      <c r="AQ460" s="22">
        <v>147.1</v>
      </c>
      <c r="AR460" s="22"/>
      <c r="AS460" s="22"/>
      <c r="AT460" s="22">
        <v>1.334</v>
      </c>
      <c r="AU460" s="22"/>
      <c r="AV460" s="22"/>
      <c r="AW460" s="22"/>
      <c r="AX460" s="22">
        <v>19.02</v>
      </c>
      <c r="AY460" s="22"/>
      <c r="AZ460" s="22"/>
      <c r="BA460" s="22"/>
      <c r="BB460" s="42">
        <v>79.86</v>
      </c>
    </row>
    <row r="461" spans="1:54" ht="14.25">
      <c r="A461" s="22">
        <v>268</v>
      </c>
      <c r="B461" s="69" t="s">
        <v>23</v>
      </c>
      <c r="C461" s="69"/>
      <c r="D461" s="22">
        <v>200</v>
      </c>
      <c r="E461" s="22"/>
      <c r="F461" s="22"/>
      <c r="G461" s="22"/>
      <c r="H461" s="22">
        <v>200</v>
      </c>
      <c r="I461" s="22"/>
      <c r="J461" s="22"/>
      <c r="K461" s="22"/>
      <c r="L461" s="22">
        <v>0.1</v>
      </c>
      <c r="M461" s="22"/>
      <c r="N461" s="22"/>
      <c r="O461" s="22"/>
      <c r="P461" s="22"/>
      <c r="Q461" s="22">
        <v>0.02</v>
      </c>
      <c r="R461" s="22"/>
      <c r="S461" s="22"/>
      <c r="T461" s="22"/>
      <c r="U461" s="22"/>
      <c r="V461" s="22">
        <v>9.9</v>
      </c>
      <c r="W461" s="22"/>
      <c r="X461" s="22"/>
      <c r="Y461" s="22">
        <v>35</v>
      </c>
      <c r="Z461" s="22"/>
      <c r="AA461" s="22"/>
      <c r="AB461" s="22"/>
      <c r="AC461" s="22"/>
      <c r="AD461" s="22">
        <v>0.05</v>
      </c>
      <c r="AE461" s="22"/>
      <c r="AF461" s="22"/>
      <c r="AG461" s="22">
        <v>50</v>
      </c>
      <c r="AH461" s="22"/>
      <c r="AI461" s="22"/>
      <c r="AJ461" s="22"/>
      <c r="AK461" s="22"/>
      <c r="AL461" s="22"/>
      <c r="AM461" s="22"/>
      <c r="AN461" s="22"/>
      <c r="AO461" s="22"/>
      <c r="AP461" s="22"/>
      <c r="AQ461" s="22">
        <v>0.26</v>
      </c>
      <c r="AR461" s="22"/>
      <c r="AS461" s="22"/>
      <c r="AT461" s="22">
        <v>0.04</v>
      </c>
      <c r="AU461" s="22"/>
      <c r="AV461" s="22"/>
      <c r="AW461" s="22"/>
      <c r="AX461" s="22">
        <v>3</v>
      </c>
      <c r="AY461" s="22"/>
      <c r="AZ461" s="22"/>
      <c r="BA461" s="22"/>
      <c r="BB461" s="42">
        <v>4</v>
      </c>
    </row>
    <row r="462" spans="1:54" ht="14.25">
      <c r="A462" s="22"/>
      <c r="B462" s="69" t="s">
        <v>24</v>
      </c>
      <c r="C462" s="69"/>
      <c r="D462" s="22">
        <v>70</v>
      </c>
      <c r="E462" s="22"/>
      <c r="F462" s="22"/>
      <c r="G462" s="22"/>
      <c r="H462" s="22">
        <v>70</v>
      </c>
      <c r="I462" s="22"/>
      <c r="J462" s="22"/>
      <c r="K462" s="22"/>
      <c r="L462" s="22">
        <v>2.25</v>
      </c>
      <c r="M462" s="22"/>
      <c r="N462" s="22"/>
      <c r="O462" s="22"/>
      <c r="P462" s="22"/>
      <c r="Q462" s="22">
        <v>0.87</v>
      </c>
      <c r="R462" s="22"/>
      <c r="S462" s="22"/>
      <c r="T462" s="22"/>
      <c r="U462" s="22"/>
      <c r="V462" s="22">
        <v>15.42</v>
      </c>
      <c r="W462" s="22"/>
      <c r="X462" s="22"/>
      <c r="Y462" s="22">
        <v>78.6</v>
      </c>
      <c r="Z462" s="22"/>
      <c r="AA462" s="22"/>
      <c r="AB462" s="22"/>
      <c r="AC462" s="22"/>
      <c r="AD462" s="22">
        <v>0.033</v>
      </c>
      <c r="AE462" s="22"/>
      <c r="AF462" s="22"/>
      <c r="AG462" s="22">
        <v>50</v>
      </c>
      <c r="AH462" s="22"/>
      <c r="AI462" s="22"/>
      <c r="AJ462" s="22"/>
      <c r="AK462" s="22"/>
      <c r="AL462" s="22"/>
      <c r="AM462" s="22">
        <v>1.3</v>
      </c>
      <c r="AN462" s="22"/>
      <c r="AO462" s="22"/>
      <c r="AP462" s="22"/>
      <c r="AQ462" s="22">
        <v>5.7</v>
      </c>
      <c r="AR462" s="22"/>
      <c r="AS462" s="22"/>
      <c r="AT462" s="22">
        <v>0.36</v>
      </c>
      <c r="AU462" s="22"/>
      <c r="AV462" s="22"/>
      <c r="AW462" s="22"/>
      <c r="AX462" s="22">
        <v>34</v>
      </c>
      <c r="AY462" s="22"/>
      <c r="AZ462" s="22"/>
      <c r="BA462" s="22"/>
      <c r="BB462" s="42">
        <v>89</v>
      </c>
    </row>
    <row r="463" spans="1:54" ht="14.25">
      <c r="A463" s="21">
        <v>42</v>
      </c>
      <c r="B463" s="69" t="s">
        <v>25</v>
      </c>
      <c r="C463" s="69"/>
      <c r="D463" s="21">
        <v>15</v>
      </c>
      <c r="E463" s="21"/>
      <c r="F463" s="21"/>
      <c r="G463" s="21"/>
      <c r="H463" s="21">
        <v>15</v>
      </c>
      <c r="I463" s="21"/>
      <c r="J463" s="21"/>
      <c r="K463" s="21"/>
      <c r="L463" s="21">
        <v>3.48</v>
      </c>
      <c r="M463" s="21"/>
      <c r="N463" s="21"/>
      <c r="O463" s="21"/>
      <c r="P463" s="21"/>
      <c r="Q463" s="21">
        <v>4.43</v>
      </c>
      <c r="R463" s="21"/>
      <c r="S463" s="21"/>
      <c r="T463" s="21"/>
      <c r="U463" s="21"/>
      <c r="V463" s="21">
        <v>0</v>
      </c>
      <c r="W463" s="21"/>
      <c r="X463" s="21"/>
      <c r="Y463" s="22">
        <v>54.6</v>
      </c>
      <c r="Z463" s="21"/>
      <c r="AA463" s="21"/>
      <c r="AB463" s="21"/>
      <c r="AC463" s="21"/>
      <c r="AD463" s="21">
        <v>0.01</v>
      </c>
      <c r="AE463" s="21"/>
      <c r="AF463" s="21"/>
      <c r="AG463" s="21">
        <v>0.11</v>
      </c>
      <c r="AH463" s="21"/>
      <c r="AI463" s="21"/>
      <c r="AJ463" s="21"/>
      <c r="AK463" s="21">
        <v>43.2</v>
      </c>
      <c r="AL463" s="21"/>
      <c r="AM463" s="21">
        <v>0.075</v>
      </c>
      <c r="AN463" s="21"/>
      <c r="AO463" s="21"/>
      <c r="AP463" s="21"/>
      <c r="AQ463" s="22">
        <v>132</v>
      </c>
      <c r="AR463" s="21"/>
      <c r="AS463" s="21"/>
      <c r="AT463" s="21">
        <v>0.15</v>
      </c>
      <c r="AU463" s="21"/>
      <c r="AV463" s="21"/>
      <c r="AW463" s="21"/>
      <c r="AX463" s="21">
        <v>0.52</v>
      </c>
      <c r="AY463" s="21"/>
      <c r="AZ463" s="21"/>
      <c r="BA463" s="21"/>
      <c r="BB463" s="21">
        <v>7.5</v>
      </c>
    </row>
    <row r="464" spans="1:54" ht="14.25">
      <c r="A464" s="21"/>
      <c r="B464" s="67" t="s">
        <v>38</v>
      </c>
      <c r="C464" s="68"/>
      <c r="D464" s="21"/>
      <c r="E464" s="21"/>
      <c r="F464" s="21"/>
      <c r="G464" s="21"/>
      <c r="H464" s="21"/>
      <c r="I464" s="21"/>
      <c r="J464" s="21"/>
      <c r="K464" s="21"/>
      <c r="L464" s="21">
        <f aca="true" t="shared" si="92" ref="L464:BB464">SUM(L459,L461,L462,L463)</f>
        <v>15.57</v>
      </c>
      <c r="M464" s="21">
        <f t="shared" si="92"/>
        <v>0</v>
      </c>
      <c r="N464" s="21">
        <f t="shared" si="92"/>
        <v>0</v>
      </c>
      <c r="O464" s="21">
        <f t="shared" si="92"/>
        <v>0</v>
      </c>
      <c r="P464" s="21">
        <f t="shared" si="92"/>
        <v>0</v>
      </c>
      <c r="Q464" s="21">
        <f t="shared" si="92"/>
        <v>14.220999999999998</v>
      </c>
      <c r="R464" s="21">
        <f t="shared" si="92"/>
        <v>0</v>
      </c>
      <c r="S464" s="21">
        <f t="shared" si="92"/>
        <v>0</v>
      </c>
      <c r="T464" s="21">
        <f t="shared" si="92"/>
        <v>0</v>
      </c>
      <c r="U464" s="21">
        <f t="shared" si="92"/>
        <v>0</v>
      </c>
      <c r="V464" s="21">
        <f t="shared" si="92"/>
        <v>60.97</v>
      </c>
      <c r="W464" s="21">
        <f t="shared" si="92"/>
        <v>0</v>
      </c>
      <c r="X464" s="21">
        <f t="shared" si="92"/>
        <v>0</v>
      </c>
      <c r="Y464" s="21">
        <f t="shared" si="92"/>
        <v>422.20000000000005</v>
      </c>
      <c r="Z464" s="21">
        <f t="shared" si="92"/>
        <v>0</v>
      </c>
      <c r="AA464" s="21">
        <f t="shared" si="92"/>
        <v>0</v>
      </c>
      <c r="AB464" s="21">
        <f t="shared" si="92"/>
        <v>0</v>
      </c>
      <c r="AC464" s="21">
        <f t="shared" si="92"/>
        <v>0</v>
      </c>
      <c r="AD464" s="21">
        <f t="shared" si="92"/>
        <v>0.28300000000000003</v>
      </c>
      <c r="AE464" s="21">
        <f t="shared" si="92"/>
        <v>0</v>
      </c>
      <c r="AF464" s="21">
        <f t="shared" si="92"/>
        <v>0</v>
      </c>
      <c r="AG464" s="21">
        <f t="shared" si="92"/>
        <v>102.26</v>
      </c>
      <c r="AH464" s="21">
        <f t="shared" si="92"/>
        <v>0</v>
      </c>
      <c r="AI464" s="21">
        <f t="shared" si="92"/>
        <v>0</v>
      </c>
      <c r="AJ464" s="21">
        <f t="shared" si="92"/>
        <v>0</v>
      </c>
      <c r="AK464" s="21">
        <f t="shared" si="92"/>
        <v>43.25</v>
      </c>
      <c r="AL464" s="21">
        <f t="shared" si="92"/>
        <v>0</v>
      </c>
      <c r="AM464" s="21">
        <f t="shared" si="92"/>
        <v>1.785</v>
      </c>
      <c r="AN464" s="21">
        <f t="shared" si="92"/>
        <v>0</v>
      </c>
      <c r="AO464" s="21">
        <f t="shared" si="92"/>
        <v>0</v>
      </c>
      <c r="AP464" s="21">
        <f t="shared" si="92"/>
        <v>0</v>
      </c>
      <c r="AQ464" s="21">
        <f t="shared" si="92"/>
        <v>272.15999999999997</v>
      </c>
      <c r="AR464" s="21">
        <f t="shared" si="92"/>
        <v>0</v>
      </c>
      <c r="AS464" s="21">
        <f t="shared" si="92"/>
        <v>0</v>
      </c>
      <c r="AT464" s="21">
        <f t="shared" si="92"/>
        <v>1.774</v>
      </c>
      <c r="AU464" s="21">
        <f t="shared" si="92"/>
        <v>0</v>
      </c>
      <c r="AV464" s="21">
        <f t="shared" si="92"/>
        <v>0</v>
      </c>
      <c r="AW464" s="21">
        <f t="shared" si="92"/>
        <v>0</v>
      </c>
      <c r="AX464" s="21">
        <f t="shared" si="92"/>
        <v>56.54</v>
      </c>
      <c r="AY464" s="21">
        <f t="shared" si="92"/>
        <v>0</v>
      </c>
      <c r="AZ464" s="21">
        <f t="shared" si="92"/>
        <v>0</v>
      </c>
      <c r="BA464" s="21">
        <f t="shared" si="92"/>
        <v>0</v>
      </c>
      <c r="BB464" s="21">
        <f t="shared" si="92"/>
        <v>180.36</v>
      </c>
    </row>
    <row r="465" spans="1:54" ht="14.25">
      <c r="A465" s="21"/>
      <c r="B465" s="69"/>
      <c r="C465" s="69"/>
      <c r="D465" s="21"/>
      <c r="E465" s="21"/>
      <c r="F465" s="21"/>
      <c r="G465" s="21"/>
      <c r="H465" s="21"/>
      <c r="I465" s="21"/>
      <c r="J465" s="21"/>
      <c r="K465" s="21"/>
      <c r="L465" s="21">
        <f>SUM(L460,L461,L462,L463)</f>
        <v>16.23</v>
      </c>
      <c r="M465" s="21">
        <f aca="true" t="shared" si="93" ref="M465:BB465">SUM(M460,M461,M462,M463)</f>
        <v>0</v>
      </c>
      <c r="N465" s="21">
        <f t="shared" si="93"/>
        <v>0</v>
      </c>
      <c r="O465" s="21">
        <f t="shared" si="93"/>
        <v>0</v>
      </c>
      <c r="P465" s="21">
        <f t="shared" si="93"/>
        <v>0</v>
      </c>
      <c r="Q465" s="21">
        <f t="shared" si="93"/>
        <v>15.100999999999999</v>
      </c>
      <c r="R465" s="21">
        <f t="shared" si="93"/>
        <v>0</v>
      </c>
      <c r="S465" s="21">
        <f t="shared" si="93"/>
        <v>0</v>
      </c>
      <c r="T465" s="21">
        <f t="shared" si="93"/>
        <v>0</v>
      </c>
      <c r="U465" s="21">
        <f t="shared" si="93"/>
        <v>0</v>
      </c>
      <c r="V465" s="21">
        <f t="shared" si="93"/>
        <v>64.47</v>
      </c>
      <c r="W465" s="21">
        <f t="shared" si="93"/>
        <v>0</v>
      </c>
      <c r="X465" s="21">
        <f t="shared" si="93"/>
        <v>0</v>
      </c>
      <c r="Y465" s="21">
        <f t="shared" si="93"/>
        <v>447.1</v>
      </c>
      <c r="Z465" s="21">
        <f t="shared" si="93"/>
        <v>0</v>
      </c>
      <c r="AA465" s="21">
        <f t="shared" si="93"/>
        <v>0</v>
      </c>
      <c r="AB465" s="21">
        <f t="shared" si="93"/>
        <v>0</v>
      </c>
      <c r="AC465" s="21">
        <f t="shared" si="93"/>
        <v>0</v>
      </c>
      <c r="AD465" s="21">
        <f t="shared" si="93"/>
        <v>0.29600000000000004</v>
      </c>
      <c r="AE465" s="21">
        <f t="shared" si="93"/>
        <v>0</v>
      </c>
      <c r="AF465" s="21">
        <f t="shared" si="93"/>
        <v>0</v>
      </c>
      <c r="AG465" s="21">
        <f t="shared" si="93"/>
        <v>102.55</v>
      </c>
      <c r="AH465" s="21">
        <f t="shared" si="93"/>
        <v>0</v>
      </c>
      <c r="AI465" s="21">
        <f t="shared" si="93"/>
        <v>0</v>
      </c>
      <c r="AJ465" s="21">
        <f t="shared" si="93"/>
        <v>0</v>
      </c>
      <c r="AK465" s="21">
        <f t="shared" si="93"/>
        <v>43.25</v>
      </c>
      <c r="AL465" s="21">
        <f t="shared" si="93"/>
        <v>0</v>
      </c>
      <c r="AM465" s="21">
        <f t="shared" si="93"/>
        <v>1.785</v>
      </c>
      <c r="AN465" s="21">
        <f t="shared" si="93"/>
        <v>0</v>
      </c>
      <c r="AO465" s="21">
        <f t="shared" si="93"/>
        <v>0</v>
      </c>
      <c r="AP465" s="21">
        <f t="shared" si="93"/>
        <v>0</v>
      </c>
      <c r="AQ465" s="21">
        <f t="shared" si="93"/>
        <v>285.05999999999995</v>
      </c>
      <c r="AR465" s="21">
        <f t="shared" si="93"/>
        <v>0</v>
      </c>
      <c r="AS465" s="21">
        <f t="shared" si="93"/>
        <v>0</v>
      </c>
      <c r="AT465" s="21">
        <f t="shared" si="93"/>
        <v>1.884</v>
      </c>
      <c r="AU465" s="21">
        <f t="shared" si="93"/>
        <v>0</v>
      </c>
      <c r="AV465" s="21">
        <f t="shared" si="93"/>
        <v>0</v>
      </c>
      <c r="AW465" s="21">
        <f t="shared" si="93"/>
        <v>0</v>
      </c>
      <c r="AX465" s="21">
        <f t="shared" si="93"/>
        <v>56.54</v>
      </c>
      <c r="AY465" s="21">
        <f t="shared" si="93"/>
        <v>0</v>
      </c>
      <c r="AZ465" s="21">
        <f t="shared" si="93"/>
        <v>0</v>
      </c>
      <c r="BA465" s="21">
        <f t="shared" si="93"/>
        <v>0</v>
      </c>
      <c r="BB465" s="21">
        <f t="shared" si="93"/>
        <v>180.36</v>
      </c>
    </row>
    <row r="466" spans="1:54" ht="15" thickBot="1">
      <c r="A466" s="62" t="s">
        <v>28</v>
      </c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</row>
    <row r="467" spans="1:54" ht="15" customHeight="1">
      <c r="A467" s="69">
        <v>15</v>
      </c>
      <c r="B467" s="69" t="s">
        <v>63</v>
      </c>
      <c r="C467" s="69"/>
      <c r="D467" s="22">
        <v>60</v>
      </c>
      <c r="E467" s="22"/>
      <c r="F467" s="22"/>
      <c r="G467" s="22"/>
      <c r="H467" s="22">
        <v>80</v>
      </c>
      <c r="I467" s="22"/>
      <c r="J467" s="22"/>
      <c r="K467" s="22"/>
      <c r="L467" s="22">
        <v>0.59</v>
      </c>
      <c r="M467" s="22"/>
      <c r="N467" s="22"/>
      <c r="O467" s="22"/>
      <c r="P467" s="22"/>
      <c r="Q467" s="22">
        <v>3.69</v>
      </c>
      <c r="R467" s="22"/>
      <c r="S467" s="22"/>
      <c r="T467" s="22"/>
      <c r="U467" s="22"/>
      <c r="V467" s="22">
        <v>2.24</v>
      </c>
      <c r="W467" s="22"/>
      <c r="X467" s="22"/>
      <c r="Y467" s="22">
        <v>44.52</v>
      </c>
      <c r="Z467" s="22"/>
      <c r="AA467" s="22"/>
      <c r="AB467" s="22"/>
      <c r="AC467" s="22"/>
      <c r="AD467" s="22">
        <v>0.03</v>
      </c>
      <c r="AE467" s="22"/>
      <c r="AF467" s="22"/>
      <c r="AG467" s="22">
        <v>10.06</v>
      </c>
      <c r="AH467" s="22"/>
      <c r="AI467" s="22"/>
      <c r="AJ467" s="22"/>
      <c r="AK467" s="22">
        <v>78.6</v>
      </c>
      <c r="AL467" s="22"/>
      <c r="AM467" s="22">
        <v>0.3</v>
      </c>
      <c r="AN467" s="22"/>
      <c r="AO467" s="22"/>
      <c r="AP467" s="22"/>
      <c r="AQ467" s="22">
        <v>11.21</v>
      </c>
      <c r="AR467" s="22"/>
      <c r="AS467" s="22"/>
      <c r="AT467" s="22">
        <v>0.44</v>
      </c>
      <c r="AU467" s="22"/>
      <c r="AV467" s="22"/>
      <c r="AW467" s="22"/>
      <c r="AX467" s="22">
        <v>8.2</v>
      </c>
      <c r="AY467" s="22"/>
      <c r="AZ467" s="22"/>
      <c r="BA467" s="22"/>
      <c r="BB467" s="22">
        <v>0.396</v>
      </c>
    </row>
    <row r="468" spans="1:54" ht="15" thickBot="1">
      <c r="A468" s="69"/>
      <c r="B468" s="69"/>
      <c r="C468" s="69"/>
      <c r="D468" s="22"/>
      <c r="E468" s="22"/>
      <c r="F468" s="22"/>
      <c r="G468" s="22"/>
      <c r="H468" s="22"/>
      <c r="I468" s="22"/>
      <c r="J468" s="22"/>
      <c r="K468" s="22"/>
      <c r="L468" s="22">
        <v>0.98</v>
      </c>
      <c r="M468" s="22"/>
      <c r="N468" s="22"/>
      <c r="O468" s="22"/>
      <c r="P468" s="22"/>
      <c r="Q468" s="22">
        <v>6.15</v>
      </c>
      <c r="R468" s="22"/>
      <c r="S468" s="22"/>
      <c r="T468" s="22"/>
      <c r="U468" s="22"/>
      <c r="V468" s="22">
        <v>3.73</v>
      </c>
      <c r="W468" s="22"/>
      <c r="X468" s="22"/>
      <c r="Y468" s="22">
        <v>74.2</v>
      </c>
      <c r="Z468" s="22"/>
      <c r="AA468" s="22"/>
      <c r="AB468" s="22"/>
      <c r="AC468" s="22"/>
      <c r="AD468" s="22">
        <v>0.05</v>
      </c>
      <c r="AE468" s="22"/>
      <c r="AF468" s="22"/>
      <c r="AG468" s="22">
        <v>16.76</v>
      </c>
      <c r="AH468" s="22"/>
      <c r="AI468" s="22"/>
      <c r="AJ468" s="22"/>
      <c r="AK468" s="22">
        <v>131</v>
      </c>
      <c r="AL468" s="22"/>
      <c r="AM468" s="22">
        <v>0.5</v>
      </c>
      <c r="AN468" s="22"/>
      <c r="AO468" s="22"/>
      <c r="AP468" s="22"/>
      <c r="AQ468" s="22">
        <v>18.68</v>
      </c>
      <c r="AR468" s="22"/>
      <c r="AS468" s="22"/>
      <c r="AT468" s="22">
        <v>0.74</v>
      </c>
      <c r="AU468" s="22"/>
      <c r="AV468" s="22"/>
      <c r="AW468" s="22"/>
      <c r="AX468" s="22">
        <v>13.67</v>
      </c>
      <c r="AY468" s="22"/>
      <c r="AZ468" s="22"/>
      <c r="BA468" s="22"/>
      <c r="BB468" s="22">
        <v>0.667</v>
      </c>
    </row>
    <row r="469" spans="1:54" ht="15" customHeight="1">
      <c r="A469" s="64">
        <v>37</v>
      </c>
      <c r="B469" s="69" t="s">
        <v>66</v>
      </c>
      <c r="C469" s="69"/>
      <c r="D469" s="22">
        <v>200</v>
      </c>
      <c r="E469" s="22"/>
      <c r="F469" s="22"/>
      <c r="G469" s="22"/>
      <c r="H469" s="22">
        <v>250</v>
      </c>
      <c r="I469" s="22"/>
      <c r="J469" s="22"/>
      <c r="K469" s="22"/>
      <c r="L469" s="22">
        <v>6.6</v>
      </c>
      <c r="M469" s="22"/>
      <c r="N469" s="22"/>
      <c r="O469" s="22"/>
      <c r="P469" s="22"/>
      <c r="Q469" s="22">
        <v>7.6</v>
      </c>
      <c r="R469" s="22"/>
      <c r="S469" s="22"/>
      <c r="T469" s="22"/>
      <c r="U469" s="22"/>
      <c r="V469" s="22">
        <v>6.8</v>
      </c>
      <c r="W469" s="22"/>
      <c r="X469" s="22"/>
      <c r="Y469" s="22">
        <v>125.6</v>
      </c>
      <c r="Z469" s="22"/>
      <c r="AA469" s="22"/>
      <c r="AB469" s="22"/>
      <c r="AC469" s="22"/>
      <c r="AD469" s="22">
        <v>0.032</v>
      </c>
      <c r="AE469" s="22"/>
      <c r="AF469" s="22"/>
      <c r="AG469" s="22">
        <v>14.44</v>
      </c>
      <c r="AH469" s="22"/>
      <c r="AI469" s="22"/>
      <c r="AJ469" s="22"/>
      <c r="AK469" s="22">
        <v>0.41</v>
      </c>
      <c r="AL469" s="22"/>
      <c r="AM469" s="22">
        <v>0.04</v>
      </c>
      <c r="AN469" s="22"/>
      <c r="AO469" s="22"/>
      <c r="AP469" s="22"/>
      <c r="AQ469" s="22">
        <v>24.82</v>
      </c>
      <c r="AR469" s="22"/>
      <c r="AS469" s="22"/>
      <c r="AT469" s="22">
        <v>0.692</v>
      </c>
      <c r="AU469" s="22"/>
      <c r="AV469" s="22"/>
      <c r="AW469" s="22"/>
      <c r="AX469" s="22">
        <v>4.25</v>
      </c>
      <c r="AY469" s="22"/>
      <c r="AZ469" s="22"/>
      <c r="BA469" s="22"/>
      <c r="BB469" s="22">
        <v>8.7</v>
      </c>
    </row>
    <row r="470" spans="1:54" ht="15" thickBot="1">
      <c r="A470" s="62"/>
      <c r="B470" s="69"/>
      <c r="C470" s="69"/>
      <c r="D470" s="22"/>
      <c r="E470" s="22"/>
      <c r="F470" s="22"/>
      <c r="G470" s="22"/>
      <c r="H470" s="22"/>
      <c r="I470" s="22"/>
      <c r="J470" s="22"/>
      <c r="K470" s="22"/>
      <c r="L470" s="22">
        <v>8.25</v>
      </c>
      <c r="M470" s="22"/>
      <c r="N470" s="22"/>
      <c r="O470" s="22"/>
      <c r="P470" s="22"/>
      <c r="Q470" s="22">
        <v>9.5</v>
      </c>
      <c r="R470" s="22"/>
      <c r="S470" s="22"/>
      <c r="T470" s="22"/>
      <c r="U470" s="22"/>
      <c r="V470" s="22">
        <v>8.05</v>
      </c>
      <c r="W470" s="22"/>
      <c r="X470" s="22"/>
      <c r="Y470" s="22">
        <v>157</v>
      </c>
      <c r="Z470" s="22"/>
      <c r="AA470" s="22"/>
      <c r="AB470" s="22"/>
      <c r="AC470" s="22"/>
      <c r="AD470" s="22">
        <v>0.04</v>
      </c>
      <c r="AE470" s="22"/>
      <c r="AF470" s="22"/>
      <c r="AG470" s="22">
        <v>18.05</v>
      </c>
      <c r="AH470" s="22"/>
      <c r="AI470" s="22"/>
      <c r="AJ470" s="22"/>
      <c r="AK470" s="22">
        <v>0.41</v>
      </c>
      <c r="AL470" s="22"/>
      <c r="AM470" s="22">
        <v>0.04</v>
      </c>
      <c r="AN470" s="22"/>
      <c r="AO470" s="22"/>
      <c r="AP470" s="22"/>
      <c r="AQ470" s="22">
        <v>31.025</v>
      </c>
      <c r="AR470" s="22"/>
      <c r="AS470" s="22"/>
      <c r="AT470" s="22">
        <v>0.865</v>
      </c>
      <c r="AU470" s="22"/>
      <c r="AV470" s="22"/>
      <c r="AW470" s="22"/>
      <c r="AX470" s="22">
        <v>4.25</v>
      </c>
      <c r="AY470" s="22"/>
      <c r="AZ470" s="22"/>
      <c r="BA470" s="22"/>
      <c r="BB470" s="22">
        <v>8.7</v>
      </c>
    </row>
    <row r="471" spans="1:54" ht="15" customHeight="1">
      <c r="A471" s="64">
        <v>265</v>
      </c>
      <c r="B471" s="69" t="s">
        <v>43</v>
      </c>
      <c r="C471" s="69"/>
      <c r="D471" s="22">
        <v>200</v>
      </c>
      <c r="E471" s="22"/>
      <c r="F471" s="22"/>
      <c r="G471" s="22"/>
      <c r="H471" s="22">
        <v>220</v>
      </c>
      <c r="I471" s="22"/>
      <c r="J471" s="22"/>
      <c r="K471" s="22"/>
      <c r="L471" s="22">
        <v>22.05</v>
      </c>
      <c r="M471" s="22"/>
      <c r="N471" s="22"/>
      <c r="O471" s="22"/>
      <c r="P471" s="22"/>
      <c r="Q471" s="22">
        <v>24.3</v>
      </c>
      <c r="R471" s="22"/>
      <c r="S471" s="22"/>
      <c r="T471" s="22"/>
      <c r="U471" s="22"/>
      <c r="V471" s="22">
        <v>39.78</v>
      </c>
      <c r="W471" s="22"/>
      <c r="X471" s="22"/>
      <c r="Y471" s="22">
        <v>469.8</v>
      </c>
      <c r="Z471" s="22"/>
      <c r="AA471" s="22"/>
      <c r="AB471" s="22"/>
      <c r="AC471" s="22"/>
      <c r="AD471" s="22">
        <v>0.09</v>
      </c>
      <c r="AE471" s="22"/>
      <c r="AF471" s="22"/>
      <c r="AG471" s="22">
        <v>1.71</v>
      </c>
      <c r="AH471" s="22"/>
      <c r="AI471" s="22"/>
      <c r="AJ471" s="22"/>
      <c r="AK471" s="22">
        <v>0.55</v>
      </c>
      <c r="AL471" s="22"/>
      <c r="AM471" s="22">
        <v>1.88</v>
      </c>
      <c r="AN471" s="22"/>
      <c r="AO471" s="22"/>
      <c r="AP471" s="22"/>
      <c r="AQ471" s="22">
        <v>27.7</v>
      </c>
      <c r="AR471" s="22"/>
      <c r="AS471" s="22"/>
      <c r="AT471" s="22">
        <v>2.34</v>
      </c>
      <c r="AU471" s="22"/>
      <c r="AV471" s="22"/>
      <c r="AW471" s="22"/>
      <c r="AX471" s="22">
        <v>36.88</v>
      </c>
      <c r="AY471" s="22"/>
      <c r="AZ471" s="22"/>
      <c r="BA471" s="22"/>
      <c r="BB471" s="22">
        <v>122</v>
      </c>
    </row>
    <row r="472" spans="1:54" ht="15" thickBot="1">
      <c r="A472" s="62"/>
      <c r="B472" s="69"/>
      <c r="C472" s="69"/>
      <c r="D472" s="22"/>
      <c r="E472" s="22"/>
      <c r="F472" s="22"/>
      <c r="G472" s="22"/>
      <c r="H472" s="22"/>
      <c r="I472" s="22"/>
      <c r="J472" s="22"/>
      <c r="K472" s="22"/>
      <c r="L472" s="22">
        <v>24.5</v>
      </c>
      <c r="M472" s="22"/>
      <c r="N472" s="22"/>
      <c r="O472" s="22"/>
      <c r="P472" s="22"/>
      <c r="Q472" s="22">
        <v>27</v>
      </c>
      <c r="R472" s="22"/>
      <c r="S472" s="22"/>
      <c r="T472" s="22"/>
      <c r="U472" s="22"/>
      <c r="V472" s="22">
        <v>44.2</v>
      </c>
      <c r="W472" s="22"/>
      <c r="X472" s="22"/>
      <c r="Y472" s="22">
        <v>522</v>
      </c>
      <c r="Z472" s="22"/>
      <c r="AA472" s="22"/>
      <c r="AB472" s="22"/>
      <c r="AC472" s="22"/>
      <c r="AD472" s="22">
        <v>0.1</v>
      </c>
      <c r="AE472" s="22"/>
      <c r="AF472" s="22"/>
      <c r="AG472" s="22">
        <v>1.9</v>
      </c>
      <c r="AH472" s="22"/>
      <c r="AI472" s="22"/>
      <c r="AJ472" s="22"/>
      <c r="AK472" s="22">
        <v>0.55</v>
      </c>
      <c r="AL472" s="22"/>
      <c r="AM472" s="22">
        <v>1.88</v>
      </c>
      <c r="AN472" s="22"/>
      <c r="AO472" s="22"/>
      <c r="AP472" s="22"/>
      <c r="AQ472" s="22">
        <v>30.8</v>
      </c>
      <c r="AR472" s="22"/>
      <c r="AS472" s="22"/>
      <c r="AT472" s="22">
        <v>2.6</v>
      </c>
      <c r="AU472" s="22"/>
      <c r="AV472" s="22"/>
      <c r="AW472" s="22"/>
      <c r="AX472" s="22">
        <v>36.88</v>
      </c>
      <c r="AY472" s="22"/>
      <c r="AZ472" s="22"/>
      <c r="BA472" s="22"/>
      <c r="BB472" s="22">
        <v>122</v>
      </c>
    </row>
    <row r="473" spans="1:54" ht="14.25">
      <c r="A473" s="21">
        <v>377</v>
      </c>
      <c r="B473" s="69" t="s">
        <v>23</v>
      </c>
      <c r="C473" s="69"/>
      <c r="D473" s="21">
        <v>200</v>
      </c>
      <c r="E473" s="21"/>
      <c r="F473" s="21"/>
      <c r="G473" s="21"/>
      <c r="H473" s="21">
        <v>200</v>
      </c>
      <c r="I473" s="21"/>
      <c r="J473" s="21"/>
      <c r="K473" s="21"/>
      <c r="L473" s="21">
        <v>0.1</v>
      </c>
      <c r="M473" s="21"/>
      <c r="N473" s="21"/>
      <c r="O473" s="21"/>
      <c r="P473" s="21"/>
      <c r="Q473" s="21">
        <v>0.02</v>
      </c>
      <c r="R473" s="21"/>
      <c r="S473" s="21"/>
      <c r="T473" s="21"/>
      <c r="U473" s="21"/>
      <c r="V473" s="21">
        <v>9.9</v>
      </c>
      <c r="W473" s="21"/>
      <c r="X473" s="21"/>
      <c r="Y473" s="22">
        <v>35</v>
      </c>
      <c r="Z473" s="21"/>
      <c r="AA473" s="21"/>
      <c r="AB473" s="21"/>
      <c r="AC473" s="21"/>
      <c r="AD473" s="21">
        <v>0.05</v>
      </c>
      <c r="AE473" s="21"/>
      <c r="AF473" s="21"/>
      <c r="AG473" s="21">
        <v>50</v>
      </c>
      <c r="AH473" s="21"/>
      <c r="AI473" s="21"/>
      <c r="AJ473" s="21"/>
      <c r="AK473" s="21"/>
      <c r="AL473" s="21"/>
      <c r="AM473" s="21"/>
      <c r="AN473" s="21"/>
      <c r="AO473" s="21"/>
      <c r="AP473" s="21"/>
      <c r="AQ473" s="22">
        <v>0.26</v>
      </c>
      <c r="AR473" s="21"/>
      <c r="AS473" s="21"/>
      <c r="AT473" s="21">
        <v>0.04</v>
      </c>
      <c r="AU473" s="21"/>
      <c r="AV473" s="21"/>
      <c r="AW473" s="21"/>
      <c r="AX473" s="21">
        <v>3</v>
      </c>
      <c r="AY473" s="21"/>
      <c r="AZ473" s="21"/>
      <c r="BA473" s="21"/>
      <c r="BB473" s="21">
        <v>4</v>
      </c>
    </row>
    <row r="474" spans="1:54" ht="15" thickBot="1">
      <c r="A474" s="41"/>
      <c r="B474" s="69" t="s">
        <v>33</v>
      </c>
      <c r="C474" s="69"/>
      <c r="D474" s="21">
        <v>50</v>
      </c>
      <c r="E474" s="21"/>
      <c r="F474" s="21"/>
      <c r="G474" s="21"/>
      <c r="H474" s="21">
        <v>50</v>
      </c>
      <c r="I474" s="21"/>
      <c r="J474" s="21"/>
      <c r="K474" s="21"/>
      <c r="L474" s="21">
        <v>5.33</v>
      </c>
      <c r="M474" s="21"/>
      <c r="N474" s="21"/>
      <c r="O474" s="21"/>
      <c r="P474" s="21"/>
      <c r="Q474" s="21">
        <v>2.26</v>
      </c>
      <c r="R474" s="21"/>
      <c r="S474" s="21"/>
      <c r="T474" s="21"/>
      <c r="U474" s="21"/>
      <c r="V474" s="21">
        <v>21.77</v>
      </c>
      <c r="W474" s="21"/>
      <c r="X474" s="21"/>
      <c r="Y474" s="22">
        <v>137</v>
      </c>
      <c r="Z474" s="21"/>
      <c r="AA474" s="21"/>
      <c r="AB474" s="21"/>
      <c r="AC474" s="21"/>
      <c r="AD474" s="21">
        <v>0.205</v>
      </c>
      <c r="AE474" s="21"/>
      <c r="AF474" s="21"/>
      <c r="AG474" s="21">
        <v>0.1</v>
      </c>
      <c r="AH474" s="21"/>
      <c r="AI474" s="21"/>
      <c r="AJ474" s="21"/>
      <c r="AK474" s="21"/>
      <c r="AL474" s="21"/>
      <c r="AM474" s="21">
        <v>0.085</v>
      </c>
      <c r="AN474" s="21"/>
      <c r="AO474" s="21"/>
      <c r="AP474" s="21"/>
      <c r="AQ474" s="22">
        <v>62.5</v>
      </c>
      <c r="AR474" s="21"/>
      <c r="AS474" s="21"/>
      <c r="AT474" s="21">
        <v>1.8</v>
      </c>
      <c r="AU474" s="21"/>
      <c r="AV474" s="21"/>
      <c r="AW474" s="21"/>
      <c r="AX474" s="21">
        <v>41</v>
      </c>
      <c r="AY474" s="21"/>
      <c r="AZ474" s="21"/>
      <c r="BA474" s="21"/>
      <c r="BB474" s="21">
        <v>129</v>
      </c>
    </row>
    <row r="475" spans="1:54" ht="14.25">
      <c r="A475" s="64"/>
      <c r="B475" s="69" t="s">
        <v>38</v>
      </c>
      <c r="C475" s="69"/>
      <c r="D475" s="21"/>
      <c r="E475" s="21"/>
      <c r="F475" s="21"/>
      <c r="G475" s="21"/>
      <c r="H475" s="21"/>
      <c r="I475" s="21"/>
      <c r="J475" s="21"/>
      <c r="K475" s="21"/>
      <c r="L475" s="21">
        <f>SUM(L467,L469,L471,L473,L474)</f>
        <v>34.67</v>
      </c>
      <c r="M475" s="21">
        <f aca="true" t="shared" si="94" ref="M475:BB475">SUM(M467,M469,M471,M473,M474)</f>
        <v>0</v>
      </c>
      <c r="N475" s="21">
        <f t="shared" si="94"/>
        <v>0</v>
      </c>
      <c r="O475" s="21">
        <f t="shared" si="94"/>
        <v>0</v>
      </c>
      <c r="P475" s="21">
        <f t="shared" si="94"/>
        <v>0</v>
      </c>
      <c r="Q475" s="21">
        <f t="shared" si="94"/>
        <v>37.870000000000005</v>
      </c>
      <c r="R475" s="21">
        <f t="shared" si="94"/>
        <v>0</v>
      </c>
      <c r="S475" s="21">
        <f t="shared" si="94"/>
        <v>0</v>
      </c>
      <c r="T475" s="21">
        <f t="shared" si="94"/>
        <v>0</v>
      </c>
      <c r="U475" s="21">
        <f t="shared" si="94"/>
        <v>0</v>
      </c>
      <c r="V475" s="21">
        <f t="shared" si="94"/>
        <v>80.49</v>
      </c>
      <c r="W475" s="21">
        <f t="shared" si="94"/>
        <v>0</v>
      </c>
      <c r="X475" s="21">
        <f t="shared" si="94"/>
        <v>0</v>
      </c>
      <c r="Y475" s="21">
        <f t="shared" si="94"/>
        <v>811.9200000000001</v>
      </c>
      <c r="Z475" s="21">
        <f t="shared" si="94"/>
        <v>0</v>
      </c>
      <c r="AA475" s="21">
        <f t="shared" si="94"/>
        <v>0</v>
      </c>
      <c r="AB475" s="21">
        <f t="shared" si="94"/>
        <v>0</v>
      </c>
      <c r="AC475" s="21">
        <f t="shared" si="94"/>
        <v>0</v>
      </c>
      <c r="AD475" s="21">
        <f t="shared" si="94"/>
        <v>0.40700000000000003</v>
      </c>
      <c r="AE475" s="21">
        <f t="shared" si="94"/>
        <v>0</v>
      </c>
      <c r="AF475" s="21">
        <f t="shared" si="94"/>
        <v>0</v>
      </c>
      <c r="AG475" s="21">
        <f t="shared" si="94"/>
        <v>76.31</v>
      </c>
      <c r="AH475" s="21">
        <f t="shared" si="94"/>
        <v>0</v>
      </c>
      <c r="AI475" s="21">
        <f t="shared" si="94"/>
        <v>0</v>
      </c>
      <c r="AJ475" s="21">
        <f t="shared" si="94"/>
        <v>0</v>
      </c>
      <c r="AK475" s="21">
        <f t="shared" si="94"/>
        <v>79.55999999999999</v>
      </c>
      <c r="AL475" s="21">
        <f t="shared" si="94"/>
        <v>0</v>
      </c>
      <c r="AM475" s="21">
        <f t="shared" si="94"/>
        <v>2.3049999999999997</v>
      </c>
      <c r="AN475" s="21">
        <f t="shared" si="94"/>
        <v>0</v>
      </c>
      <c r="AO475" s="21">
        <f t="shared" si="94"/>
        <v>0</v>
      </c>
      <c r="AP475" s="21">
        <f t="shared" si="94"/>
        <v>0</v>
      </c>
      <c r="AQ475" s="21">
        <f t="shared" si="94"/>
        <v>126.49000000000001</v>
      </c>
      <c r="AR475" s="21">
        <f t="shared" si="94"/>
        <v>0</v>
      </c>
      <c r="AS475" s="21">
        <f t="shared" si="94"/>
        <v>0</v>
      </c>
      <c r="AT475" s="21">
        <f t="shared" si="94"/>
        <v>5.311999999999999</v>
      </c>
      <c r="AU475" s="21">
        <f t="shared" si="94"/>
        <v>0</v>
      </c>
      <c r="AV475" s="21">
        <f t="shared" si="94"/>
        <v>0</v>
      </c>
      <c r="AW475" s="21">
        <f t="shared" si="94"/>
        <v>0</v>
      </c>
      <c r="AX475" s="21">
        <f t="shared" si="94"/>
        <v>93.33</v>
      </c>
      <c r="AY475" s="21">
        <f t="shared" si="94"/>
        <v>0</v>
      </c>
      <c r="AZ475" s="21">
        <f t="shared" si="94"/>
        <v>0</v>
      </c>
      <c r="BA475" s="21">
        <f t="shared" si="94"/>
        <v>0</v>
      </c>
      <c r="BB475" s="21">
        <f t="shared" si="94"/>
        <v>264.096</v>
      </c>
    </row>
    <row r="476" spans="1:54" ht="15" thickBot="1">
      <c r="A476" s="62"/>
      <c r="B476" s="69"/>
      <c r="C476" s="69"/>
      <c r="D476" s="21"/>
      <c r="E476" s="21"/>
      <c r="F476" s="21"/>
      <c r="G476" s="21"/>
      <c r="H476" s="21"/>
      <c r="I476" s="21"/>
      <c r="J476" s="21"/>
      <c r="K476" s="21"/>
      <c r="L476" s="21">
        <f>SUM(L468,L470,L472,L473,L474)</f>
        <v>39.160000000000004</v>
      </c>
      <c r="M476" s="21">
        <f aca="true" t="shared" si="95" ref="M476:BB476">SUM(M468,M470,M472,M473,M474)</f>
        <v>0</v>
      </c>
      <c r="N476" s="21">
        <f t="shared" si="95"/>
        <v>0</v>
      </c>
      <c r="O476" s="21">
        <f t="shared" si="95"/>
        <v>0</v>
      </c>
      <c r="P476" s="21">
        <f t="shared" si="95"/>
        <v>0</v>
      </c>
      <c r="Q476" s="21">
        <f t="shared" si="95"/>
        <v>44.93</v>
      </c>
      <c r="R476" s="21">
        <f t="shared" si="95"/>
        <v>0</v>
      </c>
      <c r="S476" s="21">
        <f t="shared" si="95"/>
        <v>0</v>
      </c>
      <c r="T476" s="21">
        <f t="shared" si="95"/>
        <v>0</v>
      </c>
      <c r="U476" s="21">
        <f t="shared" si="95"/>
        <v>0</v>
      </c>
      <c r="V476" s="21">
        <f t="shared" si="95"/>
        <v>87.65</v>
      </c>
      <c r="W476" s="21">
        <f t="shared" si="95"/>
        <v>0</v>
      </c>
      <c r="X476" s="21">
        <f t="shared" si="95"/>
        <v>0</v>
      </c>
      <c r="Y476" s="21">
        <f t="shared" si="95"/>
        <v>925.2</v>
      </c>
      <c r="Z476" s="21">
        <f t="shared" si="95"/>
        <v>0</v>
      </c>
      <c r="AA476" s="21">
        <f t="shared" si="95"/>
        <v>0</v>
      </c>
      <c r="AB476" s="21">
        <f t="shared" si="95"/>
        <v>0</v>
      </c>
      <c r="AC476" s="21">
        <f t="shared" si="95"/>
        <v>0</v>
      </c>
      <c r="AD476" s="21">
        <f t="shared" si="95"/>
        <v>0.44499999999999995</v>
      </c>
      <c r="AE476" s="21">
        <f t="shared" si="95"/>
        <v>0</v>
      </c>
      <c r="AF476" s="21">
        <f t="shared" si="95"/>
        <v>0</v>
      </c>
      <c r="AG476" s="21">
        <f t="shared" si="95"/>
        <v>86.81</v>
      </c>
      <c r="AH476" s="21">
        <f t="shared" si="95"/>
        <v>0</v>
      </c>
      <c r="AI476" s="21">
        <f t="shared" si="95"/>
        <v>0</v>
      </c>
      <c r="AJ476" s="21">
        <f t="shared" si="95"/>
        <v>0</v>
      </c>
      <c r="AK476" s="21">
        <f t="shared" si="95"/>
        <v>131.96</v>
      </c>
      <c r="AL476" s="21">
        <f t="shared" si="95"/>
        <v>0</v>
      </c>
      <c r="AM476" s="21">
        <f t="shared" si="95"/>
        <v>2.505</v>
      </c>
      <c r="AN476" s="21">
        <f t="shared" si="95"/>
        <v>0</v>
      </c>
      <c r="AO476" s="21">
        <f t="shared" si="95"/>
        <v>0</v>
      </c>
      <c r="AP476" s="21">
        <f t="shared" si="95"/>
        <v>0</v>
      </c>
      <c r="AQ476" s="21">
        <f t="shared" si="95"/>
        <v>143.265</v>
      </c>
      <c r="AR476" s="21">
        <f t="shared" si="95"/>
        <v>0</v>
      </c>
      <c r="AS476" s="21">
        <f t="shared" si="95"/>
        <v>0</v>
      </c>
      <c r="AT476" s="21">
        <f t="shared" si="95"/>
        <v>6.045</v>
      </c>
      <c r="AU476" s="21">
        <f t="shared" si="95"/>
        <v>0</v>
      </c>
      <c r="AV476" s="21">
        <f t="shared" si="95"/>
        <v>0</v>
      </c>
      <c r="AW476" s="21">
        <f t="shared" si="95"/>
        <v>0</v>
      </c>
      <c r="AX476" s="21">
        <f t="shared" si="95"/>
        <v>98.80000000000001</v>
      </c>
      <c r="AY476" s="21">
        <f t="shared" si="95"/>
        <v>0</v>
      </c>
      <c r="AZ476" s="21">
        <f t="shared" si="95"/>
        <v>0</v>
      </c>
      <c r="BA476" s="21">
        <f t="shared" si="95"/>
        <v>0</v>
      </c>
      <c r="BB476" s="21">
        <f t="shared" si="95"/>
        <v>264.36699999999996</v>
      </c>
    </row>
    <row r="477" spans="1:54" ht="14.25">
      <c r="A477" s="64" t="s">
        <v>35</v>
      </c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</row>
    <row r="478" spans="1:54" ht="14.25">
      <c r="A478" s="21">
        <v>278</v>
      </c>
      <c r="B478" s="69" t="s">
        <v>36</v>
      </c>
      <c r="C478" s="69"/>
      <c r="D478" s="21">
        <v>200</v>
      </c>
      <c r="E478" s="21"/>
      <c r="F478" s="21"/>
      <c r="G478" s="21"/>
      <c r="H478" s="21">
        <v>200</v>
      </c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>
        <v>25.4</v>
      </c>
      <c r="W478" s="21"/>
      <c r="X478" s="21"/>
      <c r="Y478" s="22">
        <v>106</v>
      </c>
      <c r="Z478" s="21"/>
      <c r="AA478" s="21"/>
      <c r="AB478" s="21"/>
      <c r="AC478" s="21"/>
      <c r="AD478" s="21">
        <v>0.05</v>
      </c>
      <c r="AE478" s="21"/>
      <c r="AF478" s="21"/>
      <c r="AG478" s="21">
        <v>50</v>
      </c>
      <c r="AH478" s="21"/>
      <c r="AI478" s="21"/>
      <c r="AJ478" s="21"/>
      <c r="AK478" s="21">
        <v>14.7</v>
      </c>
      <c r="AL478" s="21"/>
      <c r="AM478" s="21">
        <v>0.2</v>
      </c>
      <c r="AN478" s="21"/>
      <c r="AO478" s="21"/>
      <c r="AP478" s="21"/>
      <c r="AQ478" s="22">
        <v>16</v>
      </c>
      <c r="AR478" s="21"/>
      <c r="AS478" s="21"/>
      <c r="AT478" s="21">
        <v>0.54</v>
      </c>
      <c r="AU478" s="21"/>
      <c r="AV478" s="21"/>
      <c r="AW478" s="21"/>
      <c r="AX478" s="21">
        <v>5.98</v>
      </c>
      <c r="AY478" s="21"/>
      <c r="AZ478" s="21"/>
      <c r="BA478" s="21"/>
      <c r="BB478" s="21">
        <v>6.9</v>
      </c>
    </row>
    <row r="479" spans="1:54" ht="14.25">
      <c r="A479" s="21"/>
      <c r="B479" s="69" t="s">
        <v>37</v>
      </c>
      <c r="C479" s="69"/>
      <c r="D479" s="21">
        <v>250</v>
      </c>
      <c r="E479" s="21"/>
      <c r="F479" s="21"/>
      <c r="G479" s="21"/>
      <c r="H479" s="21">
        <v>250</v>
      </c>
      <c r="I479" s="21"/>
      <c r="J479" s="21"/>
      <c r="K479" s="21"/>
      <c r="L479" s="21">
        <v>3</v>
      </c>
      <c r="M479" s="21"/>
      <c r="N479" s="21"/>
      <c r="O479" s="21"/>
      <c r="P479" s="21"/>
      <c r="Q479" s="21">
        <v>0.2</v>
      </c>
      <c r="R479" s="21"/>
      <c r="S479" s="21"/>
      <c r="T479" s="21"/>
      <c r="U479" s="21"/>
      <c r="V479" s="21">
        <v>43.6</v>
      </c>
      <c r="W479" s="21"/>
      <c r="X479" s="21"/>
      <c r="Y479" s="22">
        <v>118</v>
      </c>
      <c r="Z479" s="21"/>
      <c r="AA479" s="21"/>
      <c r="AB479" s="21"/>
      <c r="AC479" s="21"/>
      <c r="AD479" s="21">
        <v>0.08</v>
      </c>
      <c r="AE479" s="21"/>
      <c r="AF479" s="21"/>
      <c r="AG479" s="21">
        <v>20</v>
      </c>
      <c r="AH479" s="21"/>
      <c r="AI479" s="21"/>
      <c r="AJ479" s="21"/>
      <c r="AK479" s="21">
        <v>5</v>
      </c>
      <c r="AL479" s="21"/>
      <c r="AM479" s="21">
        <v>0.2</v>
      </c>
      <c r="AN479" s="21"/>
      <c r="AO479" s="21"/>
      <c r="AP479" s="21"/>
      <c r="AQ479" s="22">
        <v>16</v>
      </c>
      <c r="AR479" s="21"/>
      <c r="AS479" s="21"/>
      <c r="AT479" s="21">
        <v>1200</v>
      </c>
      <c r="AU479" s="21"/>
      <c r="AV479" s="21"/>
      <c r="AW479" s="21"/>
      <c r="AX479" s="21">
        <v>9</v>
      </c>
      <c r="AY479" s="21"/>
      <c r="AZ479" s="21"/>
      <c r="BA479" s="21"/>
      <c r="BB479" s="21">
        <v>11</v>
      </c>
    </row>
    <row r="480" spans="1:54" ht="14.25">
      <c r="A480" s="22"/>
      <c r="B480" s="67" t="s">
        <v>71</v>
      </c>
      <c r="C480" s="68"/>
      <c r="D480" s="21">
        <v>60</v>
      </c>
      <c r="E480" s="21"/>
      <c r="F480" s="21"/>
      <c r="G480" s="21"/>
      <c r="H480" s="21">
        <v>60</v>
      </c>
      <c r="I480" s="21"/>
      <c r="J480" s="21"/>
      <c r="K480" s="21"/>
      <c r="L480" s="21">
        <v>3.2</v>
      </c>
      <c r="M480" s="21"/>
      <c r="N480" s="21"/>
      <c r="O480" s="21"/>
      <c r="P480" s="21"/>
      <c r="Q480" s="21">
        <v>8.4</v>
      </c>
      <c r="R480" s="21"/>
      <c r="S480" s="21"/>
      <c r="T480" s="21"/>
      <c r="U480" s="21"/>
      <c r="V480" s="21">
        <v>34.25</v>
      </c>
      <c r="W480" s="21"/>
      <c r="X480" s="21"/>
      <c r="Y480" s="22">
        <v>227.5</v>
      </c>
      <c r="Z480" s="21"/>
      <c r="AA480" s="21"/>
      <c r="AB480" s="21"/>
      <c r="AC480" s="21"/>
      <c r="AD480" s="21">
        <v>0.05</v>
      </c>
      <c r="AE480" s="21"/>
      <c r="AF480" s="21"/>
      <c r="AG480" s="21"/>
      <c r="AH480" s="21"/>
      <c r="AI480" s="21"/>
      <c r="AJ480" s="21"/>
      <c r="AK480" s="21">
        <v>66.5</v>
      </c>
      <c r="AL480" s="21"/>
      <c r="AM480" s="21">
        <v>0.5</v>
      </c>
      <c r="AN480" s="21"/>
      <c r="AO480" s="21"/>
      <c r="AP480" s="21"/>
      <c r="AQ480" s="22">
        <v>12.5</v>
      </c>
      <c r="AR480" s="21"/>
      <c r="AS480" s="21"/>
      <c r="AT480" s="21">
        <v>0.4</v>
      </c>
      <c r="AU480" s="21"/>
      <c r="AV480" s="21"/>
      <c r="AW480" s="21"/>
      <c r="AX480" s="21">
        <v>5</v>
      </c>
      <c r="AY480" s="21"/>
      <c r="AZ480" s="21"/>
      <c r="BA480" s="21"/>
      <c r="BB480" s="21">
        <v>32</v>
      </c>
    </row>
    <row r="481" spans="1:54" ht="14.25">
      <c r="A481" s="22"/>
      <c r="B481" s="69" t="s">
        <v>38</v>
      </c>
      <c r="C481" s="69"/>
      <c r="D481" s="22"/>
      <c r="E481" s="22"/>
      <c r="F481" s="22"/>
      <c r="G481" s="22"/>
      <c r="H481" s="22"/>
      <c r="I481" s="22"/>
      <c r="J481" s="22"/>
      <c r="K481" s="22"/>
      <c r="L481" s="22">
        <f aca="true" t="shared" si="96" ref="L481:BB481">SUM(L478:P480)</f>
        <v>6.2</v>
      </c>
      <c r="M481" s="22">
        <f t="shared" si="96"/>
        <v>8.6</v>
      </c>
      <c r="N481" s="22">
        <f t="shared" si="96"/>
        <v>8.6</v>
      </c>
      <c r="O481" s="22">
        <f t="shared" si="96"/>
        <v>8.6</v>
      </c>
      <c r="P481" s="22">
        <f t="shared" si="96"/>
        <v>8.6</v>
      </c>
      <c r="Q481" s="22">
        <f t="shared" si="96"/>
        <v>8.6</v>
      </c>
      <c r="R481" s="22">
        <f t="shared" si="96"/>
        <v>103.25</v>
      </c>
      <c r="S481" s="22">
        <f t="shared" si="96"/>
        <v>103.25</v>
      </c>
      <c r="T481" s="22">
        <f t="shared" si="96"/>
        <v>103.25</v>
      </c>
      <c r="U481" s="22">
        <f t="shared" si="96"/>
        <v>554.75</v>
      </c>
      <c r="V481" s="22">
        <f t="shared" si="96"/>
        <v>554.75</v>
      </c>
      <c r="W481" s="22">
        <f t="shared" si="96"/>
        <v>451.5</v>
      </c>
      <c r="X481" s="22">
        <f t="shared" si="96"/>
        <v>451.5</v>
      </c>
      <c r="Y481" s="22">
        <f t="shared" si="96"/>
        <v>451.5</v>
      </c>
      <c r="Z481" s="22">
        <f t="shared" si="96"/>
        <v>0.18</v>
      </c>
      <c r="AA481" s="22">
        <f t="shared" si="96"/>
        <v>0.18</v>
      </c>
      <c r="AB481" s="22">
        <f t="shared" si="96"/>
        <v>0.18</v>
      </c>
      <c r="AC481" s="22">
        <f t="shared" si="96"/>
        <v>70.17999999999999</v>
      </c>
      <c r="AD481" s="22">
        <f t="shared" si="96"/>
        <v>70.17999999999999</v>
      </c>
      <c r="AE481" s="22">
        <f t="shared" si="96"/>
        <v>70</v>
      </c>
      <c r="AF481" s="22">
        <f t="shared" si="96"/>
        <v>70</v>
      </c>
      <c r="AG481" s="22">
        <f t="shared" si="96"/>
        <v>156.2</v>
      </c>
      <c r="AH481" s="22">
        <f t="shared" si="96"/>
        <v>86.2</v>
      </c>
      <c r="AI481" s="22">
        <f t="shared" si="96"/>
        <v>87.1</v>
      </c>
      <c r="AJ481" s="22">
        <f t="shared" si="96"/>
        <v>87.1</v>
      </c>
      <c r="AK481" s="22">
        <f t="shared" si="96"/>
        <v>87.1</v>
      </c>
      <c r="AL481" s="22">
        <f t="shared" si="96"/>
        <v>0.9</v>
      </c>
      <c r="AM481" s="22">
        <f t="shared" si="96"/>
        <v>45.4</v>
      </c>
      <c r="AN481" s="22">
        <f t="shared" si="96"/>
        <v>44.5</v>
      </c>
      <c r="AO481" s="22">
        <f t="shared" si="96"/>
        <v>44.5</v>
      </c>
      <c r="AP481" s="22">
        <f t="shared" si="96"/>
        <v>1245.44</v>
      </c>
      <c r="AQ481" s="22">
        <f t="shared" si="96"/>
        <v>1245.44</v>
      </c>
      <c r="AR481" s="22">
        <f t="shared" si="96"/>
        <v>1200.94</v>
      </c>
      <c r="AS481" s="22">
        <f t="shared" si="96"/>
        <v>1200.94</v>
      </c>
      <c r="AT481" s="22">
        <f t="shared" si="96"/>
        <v>1220.92</v>
      </c>
      <c r="AU481" s="22">
        <f t="shared" si="96"/>
        <v>19.98</v>
      </c>
      <c r="AV481" s="22">
        <f t="shared" si="96"/>
        <v>19.98</v>
      </c>
      <c r="AW481" s="22">
        <f t="shared" si="96"/>
        <v>19.98</v>
      </c>
      <c r="AX481" s="22">
        <f t="shared" si="96"/>
        <v>69.88</v>
      </c>
      <c r="AY481" s="22">
        <f t="shared" si="96"/>
        <v>49.9</v>
      </c>
      <c r="AZ481" s="22">
        <f t="shared" si="96"/>
        <v>49.9</v>
      </c>
      <c r="BA481" s="22">
        <f t="shared" si="96"/>
        <v>49.9</v>
      </c>
      <c r="BB481" s="22">
        <f t="shared" si="96"/>
        <v>49.9</v>
      </c>
    </row>
    <row r="482" spans="1:54" s="20" customFormat="1" ht="14.25">
      <c r="A482" s="70"/>
      <c r="B482" s="70" t="s">
        <v>39</v>
      </c>
      <c r="C482" s="70"/>
      <c r="D482" s="23"/>
      <c r="E482" s="23"/>
      <c r="F482" s="23"/>
      <c r="G482" s="23"/>
      <c r="H482" s="23"/>
      <c r="I482" s="23"/>
      <c r="J482" s="23"/>
      <c r="K482" s="23"/>
      <c r="L482" s="23">
        <f aca="true" t="shared" si="97" ref="L482:BB482">SUM(L464,L475,L481)</f>
        <v>56.440000000000005</v>
      </c>
      <c r="M482" s="23">
        <f t="shared" si="97"/>
        <v>8.6</v>
      </c>
      <c r="N482" s="23">
        <f t="shared" si="97"/>
        <v>8.6</v>
      </c>
      <c r="O482" s="23">
        <f t="shared" si="97"/>
        <v>8.6</v>
      </c>
      <c r="P482" s="23">
        <f t="shared" si="97"/>
        <v>8.6</v>
      </c>
      <c r="Q482" s="23">
        <f t="shared" si="97"/>
        <v>60.691</v>
      </c>
      <c r="R482" s="23">
        <f t="shared" si="97"/>
        <v>103.25</v>
      </c>
      <c r="S482" s="23">
        <f t="shared" si="97"/>
        <v>103.25</v>
      </c>
      <c r="T482" s="23">
        <f t="shared" si="97"/>
        <v>103.25</v>
      </c>
      <c r="U482" s="23">
        <f t="shared" si="97"/>
        <v>554.75</v>
      </c>
      <c r="V482" s="23">
        <f t="shared" si="97"/>
        <v>696.21</v>
      </c>
      <c r="W482" s="23">
        <f t="shared" si="97"/>
        <v>451.5</v>
      </c>
      <c r="X482" s="23">
        <f t="shared" si="97"/>
        <v>451.5</v>
      </c>
      <c r="Y482" s="23">
        <f t="shared" si="97"/>
        <v>1685.6200000000001</v>
      </c>
      <c r="Z482" s="23">
        <f t="shared" si="97"/>
        <v>0.18</v>
      </c>
      <c r="AA482" s="23">
        <f t="shared" si="97"/>
        <v>0.18</v>
      </c>
      <c r="AB482" s="23">
        <f t="shared" si="97"/>
        <v>0.18</v>
      </c>
      <c r="AC482" s="23">
        <f t="shared" si="97"/>
        <v>70.17999999999999</v>
      </c>
      <c r="AD482" s="23">
        <f t="shared" si="97"/>
        <v>70.86999999999999</v>
      </c>
      <c r="AE482" s="23">
        <f t="shared" si="97"/>
        <v>70</v>
      </c>
      <c r="AF482" s="23">
        <f t="shared" si="97"/>
        <v>70</v>
      </c>
      <c r="AG482" s="23">
        <f t="shared" si="97"/>
        <v>334.77</v>
      </c>
      <c r="AH482" s="23">
        <f t="shared" si="97"/>
        <v>86.2</v>
      </c>
      <c r="AI482" s="23">
        <f t="shared" si="97"/>
        <v>87.1</v>
      </c>
      <c r="AJ482" s="23">
        <f t="shared" si="97"/>
        <v>87.1</v>
      </c>
      <c r="AK482" s="23">
        <f t="shared" si="97"/>
        <v>209.90999999999997</v>
      </c>
      <c r="AL482" s="23">
        <f t="shared" si="97"/>
        <v>0.9</v>
      </c>
      <c r="AM482" s="23">
        <f t="shared" si="97"/>
        <v>49.489999999999995</v>
      </c>
      <c r="AN482" s="23">
        <f t="shared" si="97"/>
        <v>44.5</v>
      </c>
      <c r="AO482" s="23">
        <f t="shared" si="97"/>
        <v>44.5</v>
      </c>
      <c r="AP482" s="23">
        <f t="shared" si="97"/>
        <v>1245.44</v>
      </c>
      <c r="AQ482" s="23">
        <f t="shared" si="97"/>
        <v>1644.0900000000001</v>
      </c>
      <c r="AR482" s="23">
        <f t="shared" si="97"/>
        <v>1200.94</v>
      </c>
      <c r="AS482" s="23">
        <f t="shared" si="97"/>
        <v>1200.94</v>
      </c>
      <c r="AT482" s="23">
        <f t="shared" si="97"/>
        <v>1228.006</v>
      </c>
      <c r="AU482" s="23">
        <f t="shared" si="97"/>
        <v>19.98</v>
      </c>
      <c r="AV482" s="23">
        <f t="shared" si="97"/>
        <v>19.98</v>
      </c>
      <c r="AW482" s="23">
        <f t="shared" si="97"/>
        <v>19.98</v>
      </c>
      <c r="AX482" s="23">
        <f t="shared" si="97"/>
        <v>219.75</v>
      </c>
      <c r="AY482" s="23">
        <f t="shared" si="97"/>
        <v>49.9</v>
      </c>
      <c r="AZ482" s="23">
        <f t="shared" si="97"/>
        <v>49.9</v>
      </c>
      <c r="BA482" s="23">
        <f t="shared" si="97"/>
        <v>49.9</v>
      </c>
      <c r="BB482" s="23">
        <f t="shared" si="97"/>
        <v>494.356</v>
      </c>
    </row>
    <row r="483" spans="1:54" s="20" customFormat="1" ht="14.25">
      <c r="A483" s="70"/>
      <c r="B483" s="70"/>
      <c r="C483" s="70"/>
      <c r="D483" s="23"/>
      <c r="E483" s="23"/>
      <c r="F483" s="23"/>
      <c r="G483" s="23"/>
      <c r="H483" s="23"/>
      <c r="I483" s="23"/>
      <c r="J483" s="23"/>
      <c r="K483" s="23"/>
      <c r="L483" s="23">
        <f aca="true" t="shared" si="98" ref="L483:BB483">SUM(L465,L476,L481)</f>
        <v>61.59</v>
      </c>
      <c r="M483" s="23">
        <f t="shared" si="98"/>
        <v>8.6</v>
      </c>
      <c r="N483" s="23">
        <f t="shared" si="98"/>
        <v>8.6</v>
      </c>
      <c r="O483" s="23">
        <f t="shared" si="98"/>
        <v>8.6</v>
      </c>
      <c r="P483" s="23">
        <f t="shared" si="98"/>
        <v>8.6</v>
      </c>
      <c r="Q483" s="23">
        <f t="shared" si="98"/>
        <v>68.631</v>
      </c>
      <c r="R483" s="23">
        <f t="shared" si="98"/>
        <v>103.25</v>
      </c>
      <c r="S483" s="23">
        <f t="shared" si="98"/>
        <v>103.25</v>
      </c>
      <c r="T483" s="23">
        <f t="shared" si="98"/>
        <v>103.25</v>
      </c>
      <c r="U483" s="23">
        <f t="shared" si="98"/>
        <v>554.75</v>
      </c>
      <c r="V483" s="23">
        <f t="shared" si="98"/>
        <v>706.87</v>
      </c>
      <c r="W483" s="23">
        <f t="shared" si="98"/>
        <v>451.5</v>
      </c>
      <c r="X483" s="23">
        <f t="shared" si="98"/>
        <v>451.5</v>
      </c>
      <c r="Y483" s="23">
        <f t="shared" si="98"/>
        <v>1823.8000000000002</v>
      </c>
      <c r="Z483" s="23">
        <f t="shared" si="98"/>
        <v>0.18</v>
      </c>
      <c r="AA483" s="23">
        <f t="shared" si="98"/>
        <v>0.18</v>
      </c>
      <c r="AB483" s="23">
        <f t="shared" si="98"/>
        <v>0.18</v>
      </c>
      <c r="AC483" s="23">
        <f t="shared" si="98"/>
        <v>70.17999999999999</v>
      </c>
      <c r="AD483" s="23">
        <f t="shared" si="98"/>
        <v>70.92099999999999</v>
      </c>
      <c r="AE483" s="23">
        <f t="shared" si="98"/>
        <v>70</v>
      </c>
      <c r="AF483" s="23">
        <f t="shared" si="98"/>
        <v>70</v>
      </c>
      <c r="AG483" s="23">
        <f t="shared" si="98"/>
        <v>345.56</v>
      </c>
      <c r="AH483" s="23">
        <f t="shared" si="98"/>
        <v>86.2</v>
      </c>
      <c r="AI483" s="23">
        <f t="shared" si="98"/>
        <v>87.1</v>
      </c>
      <c r="AJ483" s="23">
        <f t="shared" si="98"/>
        <v>87.1</v>
      </c>
      <c r="AK483" s="23">
        <f t="shared" si="98"/>
        <v>262.31</v>
      </c>
      <c r="AL483" s="23">
        <f t="shared" si="98"/>
        <v>0.9</v>
      </c>
      <c r="AM483" s="23">
        <f t="shared" si="98"/>
        <v>49.69</v>
      </c>
      <c r="AN483" s="23">
        <f t="shared" si="98"/>
        <v>44.5</v>
      </c>
      <c r="AO483" s="23">
        <f t="shared" si="98"/>
        <v>44.5</v>
      </c>
      <c r="AP483" s="23">
        <f t="shared" si="98"/>
        <v>1245.44</v>
      </c>
      <c r="AQ483" s="23">
        <f t="shared" si="98"/>
        <v>1673.7649999999999</v>
      </c>
      <c r="AR483" s="23">
        <f t="shared" si="98"/>
        <v>1200.94</v>
      </c>
      <c r="AS483" s="23">
        <f t="shared" si="98"/>
        <v>1200.94</v>
      </c>
      <c r="AT483" s="23">
        <f t="shared" si="98"/>
        <v>1228.8490000000002</v>
      </c>
      <c r="AU483" s="23">
        <f t="shared" si="98"/>
        <v>19.98</v>
      </c>
      <c r="AV483" s="23">
        <f t="shared" si="98"/>
        <v>19.98</v>
      </c>
      <c r="AW483" s="23">
        <f t="shared" si="98"/>
        <v>19.98</v>
      </c>
      <c r="AX483" s="23">
        <f t="shared" si="98"/>
        <v>225.22</v>
      </c>
      <c r="AY483" s="23">
        <f t="shared" si="98"/>
        <v>49.9</v>
      </c>
      <c r="AZ483" s="23">
        <f t="shared" si="98"/>
        <v>49.9</v>
      </c>
      <c r="BA483" s="23">
        <f t="shared" si="98"/>
        <v>49.9</v>
      </c>
      <c r="BB483" s="23">
        <f t="shared" si="98"/>
        <v>494.62699999999995</v>
      </c>
    </row>
    <row r="484" spans="1:54" ht="14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</row>
    <row r="485" spans="1:54" ht="14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</row>
    <row r="486" spans="1:54" ht="14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</row>
  </sheetData>
  <sheetProtection/>
  <mergeCells count="483">
    <mergeCell ref="B11:C11"/>
    <mergeCell ref="B12:C12"/>
    <mergeCell ref="B6:C7"/>
    <mergeCell ref="B14:C15"/>
    <mergeCell ref="A14:A15"/>
    <mergeCell ref="A16:A17"/>
    <mergeCell ref="B20:C20"/>
    <mergeCell ref="B28:C28"/>
    <mergeCell ref="B43:C43"/>
    <mergeCell ref="B46:C47"/>
    <mergeCell ref="A46:A47"/>
    <mergeCell ref="A18:A19"/>
    <mergeCell ref="A23:A24"/>
    <mergeCell ref="A30:A31"/>
    <mergeCell ref="A38:A39"/>
    <mergeCell ref="B38:C39"/>
    <mergeCell ref="B57:C57"/>
    <mergeCell ref="B58:C58"/>
    <mergeCell ref="B41:C41"/>
    <mergeCell ref="B42:C42"/>
    <mergeCell ref="B52:C52"/>
    <mergeCell ref="B35:C36"/>
    <mergeCell ref="B40:C40"/>
    <mergeCell ref="B31:C31"/>
    <mergeCell ref="A34:BB34"/>
    <mergeCell ref="B48:C49"/>
    <mergeCell ref="B50:C51"/>
    <mergeCell ref="B53:C53"/>
    <mergeCell ref="B54:C55"/>
    <mergeCell ref="A35:A36"/>
    <mergeCell ref="D35:H35"/>
    <mergeCell ref="L35:V35"/>
    <mergeCell ref="AD35:AM35"/>
    <mergeCell ref="Y68:Y69"/>
    <mergeCell ref="AD68:AM68"/>
    <mergeCell ref="B59:C59"/>
    <mergeCell ref="B60:C60"/>
    <mergeCell ref="B61:C62"/>
    <mergeCell ref="A61:A62"/>
    <mergeCell ref="AQ68:BB68"/>
    <mergeCell ref="A70:BB70"/>
    <mergeCell ref="A71:A72"/>
    <mergeCell ref="B71:C72"/>
    <mergeCell ref="B73:C73"/>
    <mergeCell ref="B74:C74"/>
    <mergeCell ref="A68:A69"/>
    <mergeCell ref="B68:C69"/>
    <mergeCell ref="D68:H68"/>
    <mergeCell ref="L68:V68"/>
    <mergeCell ref="B75:C75"/>
    <mergeCell ref="A78:BB78"/>
    <mergeCell ref="A79:A80"/>
    <mergeCell ref="B79:C80"/>
    <mergeCell ref="B76:C77"/>
    <mergeCell ref="A81:A82"/>
    <mergeCell ref="B81:C82"/>
    <mergeCell ref="A83:A84"/>
    <mergeCell ref="B83:C84"/>
    <mergeCell ref="B87:C87"/>
    <mergeCell ref="B88:C88"/>
    <mergeCell ref="A89:A90"/>
    <mergeCell ref="B89:C90"/>
    <mergeCell ref="B85:C86"/>
    <mergeCell ref="A85:A86"/>
    <mergeCell ref="A91:BB91"/>
    <mergeCell ref="B92:C92"/>
    <mergeCell ref="B93:C93"/>
    <mergeCell ref="B96:C96"/>
    <mergeCell ref="A97:A98"/>
    <mergeCell ref="B97:C98"/>
    <mergeCell ref="B94:C94"/>
    <mergeCell ref="B95:C95"/>
    <mergeCell ref="A100:BB100"/>
    <mergeCell ref="A101:A102"/>
    <mergeCell ref="B101:C102"/>
    <mergeCell ref="D101:H101"/>
    <mergeCell ref="L101:V101"/>
    <mergeCell ref="Y101:Y102"/>
    <mergeCell ref="AD101:AM101"/>
    <mergeCell ref="AQ101:BB101"/>
    <mergeCell ref="A103:BB103"/>
    <mergeCell ref="A104:A105"/>
    <mergeCell ref="B104:C105"/>
    <mergeCell ref="B106:C106"/>
    <mergeCell ref="B107:C107"/>
    <mergeCell ref="B108:C108"/>
    <mergeCell ref="A111:BB111"/>
    <mergeCell ref="A112:A113"/>
    <mergeCell ref="B112:C113"/>
    <mergeCell ref="B109:C110"/>
    <mergeCell ref="A114:A115"/>
    <mergeCell ref="B114:C115"/>
    <mergeCell ref="A116:A117"/>
    <mergeCell ref="B116:C117"/>
    <mergeCell ref="B119:C119"/>
    <mergeCell ref="B120:C120"/>
    <mergeCell ref="A121:A122"/>
    <mergeCell ref="B121:C122"/>
    <mergeCell ref="B118:C118"/>
    <mergeCell ref="A123:BB123"/>
    <mergeCell ref="B124:C124"/>
    <mergeCell ref="B126:C126"/>
    <mergeCell ref="B127:C127"/>
    <mergeCell ref="A128:A129"/>
    <mergeCell ref="B128:C129"/>
    <mergeCell ref="B125:C125"/>
    <mergeCell ref="A134:BB134"/>
    <mergeCell ref="A135:A136"/>
    <mergeCell ref="B135:C136"/>
    <mergeCell ref="D135:H135"/>
    <mergeCell ref="L135:V135"/>
    <mergeCell ref="Y135:Y136"/>
    <mergeCell ref="AD135:AM135"/>
    <mergeCell ref="AQ135:BB135"/>
    <mergeCell ref="A137:BB137"/>
    <mergeCell ref="A138:A139"/>
    <mergeCell ref="B138:C139"/>
    <mergeCell ref="B140:C140"/>
    <mergeCell ref="B141:C141"/>
    <mergeCell ref="B142:C142"/>
    <mergeCell ref="B143:C143"/>
    <mergeCell ref="A145:BB145"/>
    <mergeCell ref="A146:A147"/>
    <mergeCell ref="B146:C147"/>
    <mergeCell ref="A148:A149"/>
    <mergeCell ref="B148:C149"/>
    <mergeCell ref="B144:C144"/>
    <mergeCell ref="A150:A151"/>
    <mergeCell ref="B150:C151"/>
    <mergeCell ref="B152:C152"/>
    <mergeCell ref="B153:C153"/>
    <mergeCell ref="A155:A156"/>
    <mergeCell ref="B155:C156"/>
    <mergeCell ref="B154:C154"/>
    <mergeCell ref="A157:BB157"/>
    <mergeCell ref="B158:C158"/>
    <mergeCell ref="B159:C159"/>
    <mergeCell ref="B160:C160"/>
    <mergeCell ref="B163:C163"/>
    <mergeCell ref="A164:A165"/>
    <mergeCell ref="B164:C165"/>
    <mergeCell ref="B161:C161"/>
    <mergeCell ref="B162:C162"/>
    <mergeCell ref="A170:BB170"/>
    <mergeCell ref="A171:A172"/>
    <mergeCell ref="B171:C172"/>
    <mergeCell ref="D171:H171"/>
    <mergeCell ref="L171:V171"/>
    <mergeCell ref="Y171:Y172"/>
    <mergeCell ref="AD171:AM171"/>
    <mergeCell ref="AQ171:BB171"/>
    <mergeCell ref="A173:BB173"/>
    <mergeCell ref="B174:C174"/>
    <mergeCell ref="B175:C175"/>
    <mergeCell ref="B176:C176"/>
    <mergeCell ref="B177:C177"/>
    <mergeCell ref="B178:C178"/>
    <mergeCell ref="A179:BB179"/>
    <mergeCell ref="A180:A181"/>
    <mergeCell ref="B180:C181"/>
    <mergeCell ref="A182:A183"/>
    <mergeCell ref="B182:C183"/>
    <mergeCell ref="A184:A185"/>
    <mergeCell ref="B184:C185"/>
    <mergeCell ref="B186:C186"/>
    <mergeCell ref="B187:C187"/>
    <mergeCell ref="A206:BB206"/>
    <mergeCell ref="A207:A208"/>
    <mergeCell ref="B207:C208"/>
    <mergeCell ref="D207:H207"/>
    <mergeCell ref="L207:V207"/>
    <mergeCell ref="Y207:Y208"/>
    <mergeCell ref="AD207:AM207"/>
    <mergeCell ref="AQ207:BB207"/>
    <mergeCell ref="A188:A189"/>
    <mergeCell ref="B188:C189"/>
    <mergeCell ref="A190:BB190"/>
    <mergeCell ref="B191:C191"/>
    <mergeCell ref="B192:C192"/>
    <mergeCell ref="B193:C193"/>
    <mergeCell ref="L243:V243"/>
    <mergeCell ref="Y243:Y244"/>
    <mergeCell ref="AD243:AM243"/>
    <mergeCell ref="A194:A195"/>
    <mergeCell ref="B194:C195"/>
    <mergeCell ref="A209:BB209"/>
    <mergeCell ref="A210:A211"/>
    <mergeCell ref="B210:C211"/>
    <mergeCell ref="B212:C212"/>
    <mergeCell ref="B213:C213"/>
    <mergeCell ref="B214:C214"/>
    <mergeCell ref="B215:C215"/>
    <mergeCell ref="B216:C216"/>
    <mergeCell ref="A217:BB217"/>
    <mergeCell ref="A218:A219"/>
    <mergeCell ref="B218:C219"/>
    <mergeCell ref="B226:C226"/>
    <mergeCell ref="B227:C227"/>
    <mergeCell ref="A228:A229"/>
    <mergeCell ref="B228:C229"/>
    <mergeCell ref="A220:A221"/>
    <mergeCell ref="B220:C221"/>
    <mergeCell ref="A222:A223"/>
    <mergeCell ref="B224:C225"/>
    <mergeCell ref="A224:A225"/>
    <mergeCell ref="B222:C223"/>
    <mergeCell ref="A230:BB230"/>
    <mergeCell ref="B231:C231"/>
    <mergeCell ref="A245:BB245"/>
    <mergeCell ref="B232:C232"/>
    <mergeCell ref="B233:C233"/>
    <mergeCell ref="B234:C234"/>
    <mergeCell ref="B235:C235"/>
    <mergeCell ref="A236:A237"/>
    <mergeCell ref="B236:C237"/>
    <mergeCell ref="AQ243:BB243"/>
    <mergeCell ref="A242:BB242"/>
    <mergeCell ref="B247:C247"/>
    <mergeCell ref="B248:C248"/>
    <mergeCell ref="B249:C249"/>
    <mergeCell ref="A252:BB252"/>
    <mergeCell ref="A253:A254"/>
    <mergeCell ref="B253:C254"/>
    <mergeCell ref="A243:A244"/>
    <mergeCell ref="B243:C244"/>
    <mergeCell ref="D243:H243"/>
    <mergeCell ref="A255:A256"/>
    <mergeCell ref="B255:C256"/>
    <mergeCell ref="B246:C246"/>
    <mergeCell ref="B250:C251"/>
    <mergeCell ref="B332:C332"/>
    <mergeCell ref="A257:A258"/>
    <mergeCell ref="B257:C258"/>
    <mergeCell ref="B259:C259"/>
    <mergeCell ref="B260:C260"/>
    <mergeCell ref="A261:A262"/>
    <mergeCell ref="B261:C262"/>
    <mergeCell ref="A263:BB263"/>
    <mergeCell ref="B264:C264"/>
    <mergeCell ref="B265:C265"/>
    <mergeCell ref="B266:C266"/>
    <mergeCell ref="B268:C268"/>
    <mergeCell ref="A269:A270"/>
    <mergeCell ref="B269:C270"/>
    <mergeCell ref="B267:C267"/>
    <mergeCell ref="A278:BB278"/>
    <mergeCell ref="A279:A280"/>
    <mergeCell ref="B279:C280"/>
    <mergeCell ref="D279:H279"/>
    <mergeCell ref="L279:V279"/>
    <mergeCell ref="Y279:Y280"/>
    <mergeCell ref="AD279:AM279"/>
    <mergeCell ref="A291:A292"/>
    <mergeCell ref="B291:C292"/>
    <mergeCell ref="A293:A294"/>
    <mergeCell ref="B293:C294"/>
    <mergeCell ref="AQ279:BB279"/>
    <mergeCell ref="A281:BB281"/>
    <mergeCell ref="B282:C282"/>
    <mergeCell ref="B283:C283"/>
    <mergeCell ref="B284:C284"/>
    <mergeCell ref="B285:C285"/>
    <mergeCell ref="B296:C296"/>
    <mergeCell ref="B297:C297"/>
    <mergeCell ref="A298:A299"/>
    <mergeCell ref="B298:C299"/>
    <mergeCell ref="B295:C295"/>
    <mergeCell ref="B286:C287"/>
    <mergeCell ref="A286:A287"/>
    <mergeCell ref="A288:BB288"/>
    <mergeCell ref="A289:A290"/>
    <mergeCell ref="B289:C290"/>
    <mergeCell ref="A300:BB300"/>
    <mergeCell ref="B301:C301"/>
    <mergeCell ref="B302:C302"/>
    <mergeCell ref="B303:C303"/>
    <mergeCell ref="B304:C304"/>
    <mergeCell ref="A305:A306"/>
    <mergeCell ref="B305:C306"/>
    <mergeCell ref="A314:BB314"/>
    <mergeCell ref="A315:A316"/>
    <mergeCell ref="B315:C316"/>
    <mergeCell ref="D315:H315"/>
    <mergeCell ref="L315:V315"/>
    <mergeCell ref="Y315:Y316"/>
    <mergeCell ref="AD315:AM315"/>
    <mergeCell ref="AQ315:BB315"/>
    <mergeCell ref="A317:BB317"/>
    <mergeCell ref="B392:C393"/>
    <mergeCell ref="A392:A393"/>
    <mergeCell ref="A318:A319"/>
    <mergeCell ref="B318:C319"/>
    <mergeCell ref="B320:C320"/>
    <mergeCell ref="B321:C321"/>
    <mergeCell ref="B322:C322"/>
    <mergeCell ref="B323:C323"/>
    <mergeCell ref="B324:C324"/>
    <mergeCell ref="A325:BB325"/>
    <mergeCell ref="A326:A327"/>
    <mergeCell ref="B326:C327"/>
    <mergeCell ref="A328:A329"/>
    <mergeCell ref="B328:C329"/>
    <mergeCell ref="A330:A331"/>
    <mergeCell ref="B330:C331"/>
    <mergeCell ref="B333:C333"/>
    <mergeCell ref="B334:C334"/>
    <mergeCell ref="A335:A336"/>
    <mergeCell ref="B335:C336"/>
    <mergeCell ref="A337:BB337"/>
    <mergeCell ref="B338:C338"/>
    <mergeCell ref="B339:C339"/>
    <mergeCell ref="B340:C340"/>
    <mergeCell ref="B341:C341"/>
    <mergeCell ref="B342:C342"/>
    <mergeCell ref="A343:A344"/>
    <mergeCell ref="B343:C344"/>
    <mergeCell ref="A349:BB349"/>
    <mergeCell ref="A350:A351"/>
    <mergeCell ref="B350:C351"/>
    <mergeCell ref="D350:H350"/>
    <mergeCell ref="L350:V350"/>
    <mergeCell ref="Y350:Y351"/>
    <mergeCell ref="AD350:AM350"/>
    <mergeCell ref="AQ350:BB350"/>
    <mergeCell ref="A352:BB352"/>
    <mergeCell ref="A353:A354"/>
    <mergeCell ref="B353:C354"/>
    <mergeCell ref="B355:C355"/>
    <mergeCell ref="B356:C356"/>
    <mergeCell ref="B357:C357"/>
    <mergeCell ref="B358:C358"/>
    <mergeCell ref="B359:C359"/>
    <mergeCell ref="A360:BB360"/>
    <mergeCell ref="A361:A362"/>
    <mergeCell ref="B361:C362"/>
    <mergeCell ref="A363:A364"/>
    <mergeCell ref="B363:C364"/>
    <mergeCell ref="A365:A366"/>
    <mergeCell ref="B365:C366"/>
    <mergeCell ref="A384:BB384"/>
    <mergeCell ref="A385:A386"/>
    <mergeCell ref="B385:C386"/>
    <mergeCell ref="D385:H385"/>
    <mergeCell ref="L385:V385"/>
    <mergeCell ref="Y385:Y386"/>
    <mergeCell ref="AD385:AM385"/>
    <mergeCell ref="AQ385:BB385"/>
    <mergeCell ref="B367:C367"/>
    <mergeCell ref="B368:C368"/>
    <mergeCell ref="A369:A370"/>
    <mergeCell ref="B369:C370"/>
    <mergeCell ref="A371:BB371"/>
    <mergeCell ref="B372:C372"/>
    <mergeCell ref="B373:C373"/>
    <mergeCell ref="B374:C374"/>
    <mergeCell ref="B375:C375"/>
    <mergeCell ref="A376:A377"/>
    <mergeCell ref="B376:C377"/>
    <mergeCell ref="A387:BB387"/>
    <mergeCell ref="B388:C388"/>
    <mergeCell ref="B389:C389"/>
    <mergeCell ref="B390:C390"/>
    <mergeCell ref="B391:C391"/>
    <mergeCell ref="A394:BB394"/>
    <mergeCell ref="A395:A396"/>
    <mergeCell ref="B395:C396"/>
    <mergeCell ref="A397:A398"/>
    <mergeCell ref="B397:C398"/>
    <mergeCell ref="A399:A400"/>
    <mergeCell ref="B399:C400"/>
    <mergeCell ref="B401:C401"/>
    <mergeCell ref="B402:C402"/>
    <mergeCell ref="A403:A404"/>
    <mergeCell ref="B403:C404"/>
    <mergeCell ref="A405:BB405"/>
    <mergeCell ref="B406:C406"/>
    <mergeCell ref="B407:C407"/>
    <mergeCell ref="B408:C408"/>
    <mergeCell ref="B409:C409"/>
    <mergeCell ref="A410:A411"/>
    <mergeCell ref="B410:C411"/>
    <mergeCell ref="A420:BB420"/>
    <mergeCell ref="A421:A422"/>
    <mergeCell ref="B421:C422"/>
    <mergeCell ref="D421:H421"/>
    <mergeCell ref="L421:V421"/>
    <mergeCell ref="Y421:Y422"/>
    <mergeCell ref="AD421:AM421"/>
    <mergeCell ref="AQ421:BB421"/>
    <mergeCell ref="A423:BB423"/>
    <mergeCell ref="B424:C425"/>
    <mergeCell ref="B426:C426"/>
    <mergeCell ref="B427:C427"/>
    <mergeCell ref="B428:C428"/>
    <mergeCell ref="B429:C429"/>
    <mergeCell ref="B430:C430"/>
    <mergeCell ref="A431:BB431"/>
    <mergeCell ref="A432:A433"/>
    <mergeCell ref="B432:C433"/>
    <mergeCell ref="A434:A435"/>
    <mergeCell ref="B434:C435"/>
    <mergeCell ref="A436:A437"/>
    <mergeCell ref="B436:C437"/>
    <mergeCell ref="B439:C439"/>
    <mergeCell ref="B440:C440"/>
    <mergeCell ref="A441:A442"/>
    <mergeCell ref="B441:C442"/>
    <mergeCell ref="A443:BB443"/>
    <mergeCell ref="B444:C444"/>
    <mergeCell ref="B445:C445"/>
    <mergeCell ref="B448:C448"/>
    <mergeCell ref="B438:C438"/>
    <mergeCell ref="B446:C446"/>
    <mergeCell ref="B447:C447"/>
    <mergeCell ref="AQ3:BB3"/>
    <mergeCell ref="AD3:AM3"/>
    <mergeCell ref="L3:V3"/>
    <mergeCell ref="D3:H3"/>
    <mergeCell ref="A5:BB5"/>
    <mergeCell ref="A2:BB2"/>
    <mergeCell ref="Y3:Y4"/>
    <mergeCell ref="B3:C4"/>
    <mergeCell ref="A3:A4"/>
    <mergeCell ref="A449:A450"/>
    <mergeCell ref="B449:C449"/>
    <mergeCell ref="B450:C450"/>
    <mergeCell ref="A455:BB455"/>
    <mergeCell ref="A456:A457"/>
    <mergeCell ref="B456:C457"/>
    <mergeCell ref="D456:H456"/>
    <mergeCell ref="L456:V456"/>
    <mergeCell ref="Y456:Y457"/>
    <mergeCell ref="AD456:AM456"/>
    <mergeCell ref="AQ456:BB456"/>
    <mergeCell ref="B8:C8"/>
    <mergeCell ref="A458:BB458"/>
    <mergeCell ref="A459:A460"/>
    <mergeCell ref="B459:C460"/>
    <mergeCell ref="B461:C461"/>
    <mergeCell ref="A13:BB13"/>
    <mergeCell ref="B26:C26"/>
    <mergeCell ref="A25:BB25"/>
    <mergeCell ref="B27:C27"/>
    <mergeCell ref="B462:C462"/>
    <mergeCell ref="B463:C463"/>
    <mergeCell ref="B464:C464"/>
    <mergeCell ref="B465:C465"/>
    <mergeCell ref="A466:BB466"/>
    <mergeCell ref="A467:A468"/>
    <mergeCell ref="B467:C468"/>
    <mergeCell ref="A469:A470"/>
    <mergeCell ref="B469:C470"/>
    <mergeCell ref="A471:A472"/>
    <mergeCell ref="B471:C472"/>
    <mergeCell ref="B473:C473"/>
    <mergeCell ref="B9:C9"/>
    <mergeCell ref="B30:C30"/>
    <mergeCell ref="B29:C29"/>
    <mergeCell ref="A37:BB37"/>
    <mergeCell ref="A67:BB67"/>
    <mergeCell ref="B474:C474"/>
    <mergeCell ref="A475:A476"/>
    <mergeCell ref="B475:C476"/>
    <mergeCell ref="A477:BB477"/>
    <mergeCell ref="B478:C478"/>
    <mergeCell ref="B479:C479"/>
    <mergeCell ref="B480:C480"/>
    <mergeCell ref="B481:C481"/>
    <mergeCell ref="A482:A483"/>
    <mergeCell ref="B482:C483"/>
    <mergeCell ref="B10:C10"/>
    <mergeCell ref="B16:C17"/>
    <mergeCell ref="B18:C19"/>
    <mergeCell ref="B22:C22"/>
    <mergeCell ref="B21:C21"/>
    <mergeCell ref="B23:C24"/>
    <mergeCell ref="AQ35:BB35"/>
    <mergeCell ref="A45:BB45"/>
    <mergeCell ref="A56:BB56"/>
    <mergeCell ref="A48:A49"/>
    <mergeCell ref="A50:A51"/>
    <mergeCell ref="A54:A55"/>
    <mergeCell ref="Y35:Y36"/>
  </mergeCells>
  <printOptions/>
  <pageMargins left="0.7" right="0.2152777777777778" top="0.4375" bottom="0.2986111111111111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2024-03-04T09:50:33Z</dcterms:modified>
  <cp:category/>
  <cp:version/>
  <cp:contentType/>
  <cp:contentStatus/>
</cp:coreProperties>
</file>